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3"/>
  </bookViews>
  <sheets>
    <sheet name="Consol.BS" sheetId="1" r:id="rId1"/>
    <sheet name="Consol.IS" sheetId="2" r:id="rId2"/>
    <sheet name="SCE" sheetId="3" r:id="rId3"/>
    <sheet name="CCFS" sheetId="4" r:id="rId4"/>
  </sheets>
  <definedNames>
    <definedName name="_xlnm.Print_Area" localSheetId="3">'CCFS'!$A$1:$K$81</definedName>
    <definedName name="_xlnm.Print_Area" localSheetId="1">'Consol.IS'!$A$1:$K$79</definedName>
    <definedName name="_xlnm.Print_Area" localSheetId="2">'SCE'!$A$1:$O$103</definedName>
  </definedNames>
  <calcPr fullCalcOnLoad="1"/>
</workbook>
</file>

<file path=xl/sharedStrings.xml><?xml version="1.0" encoding="utf-8"?>
<sst xmlns="http://schemas.openxmlformats.org/spreadsheetml/2006/main" count="214" uniqueCount="156">
  <si>
    <t>Interim Report</t>
  </si>
  <si>
    <t>(Incorporated in Malaysia)</t>
  </si>
  <si>
    <t>and its subsidiaries</t>
  </si>
  <si>
    <t>Note</t>
  </si>
  <si>
    <t>Property, plant and equipment</t>
  </si>
  <si>
    <t>Goodwill on consolidation</t>
  </si>
  <si>
    <t>Current assets</t>
  </si>
  <si>
    <t>Inventories</t>
  </si>
  <si>
    <t>Current liabilities</t>
  </si>
  <si>
    <t>Borrowings</t>
  </si>
  <si>
    <t>B9</t>
  </si>
  <si>
    <t>Share capital</t>
  </si>
  <si>
    <t>Reserves</t>
  </si>
  <si>
    <t>Negative goodwill on consolidation</t>
  </si>
  <si>
    <t>Minority interest</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</si>
  <si>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</si>
  <si>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</si>
  <si>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</si>
  <si>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</si>
  <si>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</si>
  <si>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</si>
  <si>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</si>
  <si>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</si>
  <si>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</si>
  <si>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</si>
  <si>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</si>
  <si>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</si>
  <si>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</si>
  <si>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</si>
  <si>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At 1 January 2002</t>
  </si>
  <si>
    <t>Net profit for the year</t>
  </si>
  <si>
    <t>3</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</si>
  <si>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</si>
  <si>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</si>
  <si>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</si>
  <si>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</si>
  <si>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</si>
  <si>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</si>
  <si>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</si>
  <si>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</si>
  <si>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</si>
  <si>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</si>
  <si>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</si>
  <si>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</si>
  <si>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</si>
  <si>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</si>
  <si>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</si>
  <si>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</si>
  <si>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</si>
  <si>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Retained profits</t>
  </si>
  <si>
    <t>(unaudited)</t>
  </si>
  <si>
    <t>- As previously reported</t>
  </si>
  <si>
    <t>period ended</t>
  </si>
  <si>
    <t>to date</t>
  </si>
  <si>
    <t>quarter</t>
  </si>
  <si>
    <t xml:space="preserve">Comparative </t>
  </si>
  <si>
    <t xml:space="preserve">Current </t>
  </si>
  <si>
    <t>Financing costs</t>
  </si>
  <si>
    <t>Cash and cash equivalents comprise the following balance sheet amounts:</t>
  </si>
  <si>
    <t>cumulative</t>
  </si>
  <si>
    <t>Cash and bank balances</t>
  </si>
  <si>
    <t>Non-current assets</t>
  </si>
  <si>
    <t>Equity</t>
  </si>
  <si>
    <t>Total equity attributable to the shareholders of the Company</t>
  </si>
  <si>
    <t>Total equity</t>
  </si>
  <si>
    <t>Non-current liabilities</t>
  </si>
  <si>
    <t>Net assets per share (RM)</t>
  </si>
  <si>
    <t>2006</t>
  </si>
  <si>
    <t>Attributable to:</t>
  </si>
  <si>
    <t>Shareholders of the Company</t>
  </si>
  <si>
    <t xml:space="preserve">Operating expenses </t>
  </si>
  <si>
    <t>Attributable to shareholders of the Company</t>
  </si>
  <si>
    <t>Effect of adopting FRS 3</t>
  </si>
  <si>
    <t>At 1 January 2006 (Restated)</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</si>
  <si>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</si>
  <si>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</si>
  <si>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</si>
  <si>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</si>
  <si>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</si>
  <si>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</si>
  <si>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</si>
  <si>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</si>
  <si>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</si>
  <si>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</si>
  <si>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</si>
  <si>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</si>
  <si>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</si>
  <si>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</si>
  <si>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</si>
  <si>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Advance from director</t>
  </si>
  <si>
    <t>Trade payables</t>
  </si>
  <si>
    <t>Other payables and accruals</t>
  </si>
  <si>
    <t>Bank overdrafts</t>
  </si>
  <si>
    <t>Short term borrowings</t>
  </si>
  <si>
    <t>Provisions for taxation</t>
  </si>
  <si>
    <t>Reserve on</t>
  </si>
  <si>
    <t>consolidation</t>
  </si>
  <si>
    <t>At 1 January 2006 (As previously stated)</t>
  </si>
  <si>
    <t>Profit after taxation</t>
  </si>
  <si>
    <t>Adjustments for:</t>
  </si>
  <si>
    <t>Depreciation of property, plant and equipment</t>
  </si>
  <si>
    <t>Amortisation of deferred income</t>
  </si>
  <si>
    <t>Amortisation of estate development expenditure</t>
  </si>
  <si>
    <t>Interest expense</t>
  </si>
  <si>
    <t>Investment in other company</t>
  </si>
  <si>
    <t>Payment for intangible assets</t>
  </si>
  <si>
    <t>Drawdown of term loan</t>
  </si>
  <si>
    <t>Repayment of term loan</t>
  </si>
  <si>
    <t>Cash generated from operations</t>
  </si>
  <si>
    <t>Fixed deposits with licensed banks</t>
  </si>
  <si>
    <t>As at 31 December 2006</t>
  </si>
  <si>
    <t>Cash flows used in investing activities</t>
  </si>
  <si>
    <t>Net cash flow used in investing activities</t>
  </si>
  <si>
    <t>Cash flows from financing activity</t>
  </si>
  <si>
    <t>Repayment of hire purchase and lease obligations</t>
  </si>
  <si>
    <t>Net cash flow from financing activity</t>
  </si>
  <si>
    <t>(Loss)/Profit for the period</t>
  </si>
  <si>
    <t xml:space="preserve">The condensed consolidated balance sheet should be read in conjunction with the audited financial statements for the year ended 31 December 2006 and the accompanying explanatory notes attached to the interim financial statements. </t>
  </si>
  <si>
    <t>2007</t>
  </si>
  <si>
    <t>Basic (loss)/earnings per ordinary share (sen)</t>
  </si>
  <si>
    <t>(Loss)/Profit before taxation</t>
  </si>
  <si>
    <t>Operating (loss)/profit</t>
  </si>
  <si>
    <t xml:space="preserve">The condensed consolidated income statement should be read in conjunction with the audited financial statements for the year ended 31 December 2006 and the accompanying explanatory notes attached to the interim financial statements. </t>
  </si>
  <si>
    <t>Loss after taxation</t>
  </si>
  <si>
    <t xml:space="preserve">The condensed consolidated statement of changes in equity should be read in conjunction with the audited financial statements for the year ended 31 December 2006 and the accompanying explanatory notes attached to the interim financial statements. </t>
  </si>
  <si>
    <t>Amortisation of intangible assets</t>
  </si>
  <si>
    <t>Net increase/(decrease) in cash and cash equivalents</t>
  </si>
  <si>
    <t xml:space="preserve">The condensed consolidated cash flow statement should be read in conjunction with the audited financial statements for the year ended 31 December 2006 and the accompanying explanatory notes attached to the interim financial statements. </t>
  </si>
  <si>
    <t>(audited)</t>
  </si>
  <si>
    <t>Payment for estate development expenditure</t>
  </si>
  <si>
    <t>Net cash flow generated from operating activities</t>
  </si>
  <si>
    <t>Gross profit</t>
  </si>
  <si>
    <t xml:space="preserve">N/A </t>
  </si>
  <si>
    <t>Not applicable as there are no dilutive shares.</t>
  </si>
  <si>
    <t>Note:</t>
  </si>
  <si>
    <t>At 31 December 2006</t>
  </si>
  <si>
    <t>Condensed Consolidated Balance Sheet as at 30 September 2007</t>
  </si>
  <si>
    <t>As at 30 September 2007</t>
  </si>
  <si>
    <t>Condensed Consolidated Income Statement for the 9-month period ended 30 September 2007</t>
  </si>
  <si>
    <t>9-month period ended 30 September</t>
  </si>
  <si>
    <t>ended 30 September</t>
  </si>
  <si>
    <t>9 months</t>
  </si>
  <si>
    <t>Condensed Consolidated Statement of Changes in Equity for the 9-month period ended 30 September 2007</t>
  </si>
  <si>
    <t>At 30 September 2007</t>
  </si>
  <si>
    <t>Condensed Consolidated Cash Flow Statement for the 9-month period ended 30 September 2007</t>
  </si>
  <si>
    <t>For the 9-month</t>
  </si>
  <si>
    <t>30 September 2007</t>
  </si>
  <si>
    <t>30 September 2006</t>
  </si>
  <si>
    <t>Gain on disposal of property, plant and equipment</t>
  </si>
  <si>
    <t>Proceeds from disposal of property, plant and equipment</t>
  </si>
  <si>
    <t>Net drawdown of revolving credit facility</t>
  </si>
  <si>
    <t>Cash and cash equivalents at 30 September</t>
  </si>
  <si>
    <t>Advance from company director</t>
  </si>
  <si>
    <t>Operating profit before changes in working capital</t>
  </si>
  <si>
    <t>Net drawdown of bankers' acceptances</t>
  </si>
  <si>
    <t>- Income tax refunded/(paid)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</si>
</sst>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
    <numFmt numFmtId="174" formatCode="_(* #,##0.0_);_(* \(#,##0.0\);_(* &quot;-&quot;??_);_(@_)"/>
    <numFmt numFmtId="175" formatCode="_(* #,##0.000_);_(* \(#,##0.000\);_(* &quot;-&quot;??_);_(@_)"/>
    <numFmt numFmtId="176" formatCode="_(* #,##0.0000_);_(* \(#,##0.0000\);_(* &quot;-&quot;??_);_(@_)"/>
    <numFmt numFmtId="177" formatCode="_(* #,##0.00000_);_(* \(#,##0.00000\);_(* &quot;-&quot;??_);_(@_)"/>
    <numFmt numFmtId="178" formatCode="[$-409]dddd\,\ mmmm\ dd\,\ yyyy"/>
    <numFmt numFmtId="179" formatCode="[$-409]d\-mmm\-yyyy;@"/>
    <numFmt numFmtId="180" formatCode="0.0%"/>
  </numFmts>
  <fonts count="11">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b/>
      <sz val="12"/>
      <name val="Times New Roman"/>
      <family val="1"/>
    </font>
    <font>
      <i/>
      <sz val="10"/>
      <name val="Arial"/>
      <family val="2"/>
    </font>
    <font>
      <b/>
      <i/>
      <sz val="10"/>
      <name val="Arial"/>
      <family val="2"/>
    </font>
    <font>
      <sz val="10"/>
      <color indexed="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21">
    <xf numFmtId="0" fontId="0" fillId="0" borderId="0" xfId="0" applyAlignment="1">
      <alignment/>
    </xf>
    <xf numFmtId="172" fontId="6" fillId="0" borderId="0" xfId="15" applyNumberFormat="1" applyFont="1" applyFill="1" applyAlignment="1">
      <alignment horizontal="center" vertical="center" wrapText="1"/>
    </xf>
    <xf numFmtId="0" fontId="0" fillId="0" borderId="0" xfId="19" applyFont="1" applyFill="1">
      <alignment/>
      <protection/>
    </xf>
    <xf numFmtId="172" fontId="0" fillId="0" borderId="0" xfId="15" applyNumberFormat="1" applyFont="1" applyFill="1" applyAlignment="1">
      <alignment/>
    </xf>
    <xf numFmtId="0" fontId="4" fillId="0" borderId="0" xfId="19" applyFont="1" applyFill="1">
      <alignment/>
      <protection/>
    </xf>
    <xf numFmtId="172" fontId="6" fillId="0" borderId="1" xfId="15" applyNumberFormat="1" applyFont="1" applyFill="1" applyBorder="1" applyAlignment="1">
      <alignment horizontal="center"/>
    </xf>
    <xf numFmtId="171" fontId="6" fillId="0" borderId="0" xfId="15" applyFont="1" applyFill="1" applyAlignment="1">
      <alignment/>
    </xf>
    <xf numFmtId="171" fontId="0" fillId="0" borderId="0" xfId="15" applyFont="1" applyFill="1" applyAlignment="1">
      <alignment horizontal="center"/>
    </xf>
    <xf numFmtId="171" fontId="0" fillId="0" borderId="2" xfId="15" applyFont="1" applyFill="1" applyBorder="1" applyAlignment="1">
      <alignment horizontal="center"/>
    </xf>
    <xf numFmtId="172" fontId="0" fillId="0" borderId="0" xfId="15" applyNumberFormat="1" applyFont="1" applyFill="1" applyAlignment="1">
      <alignment horizontal="right"/>
    </xf>
    <xf numFmtId="172" fontId="0" fillId="0" borderId="2" xfId="15" applyNumberFormat="1" applyFont="1" applyFill="1" applyBorder="1" applyAlignment="1">
      <alignment/>
    </xf>
    <xf numFmtId="172" fontId="0" fillId="0" borderId="3" xfId="15" applyNumberFormat="1" applyFont="1" applyFill="1" applyBorder="1" applyAlignment="1">
      <alignment horizontal="right"/>
    </xf>
    <xf numFmtId="171" fontId="0" fillId="0" borderId="0" xfId="15" applyNumberFormat="1" applyFont="1" applyFill="1" applyAlignment="1">
      <alignment/>
    </xf>
    <xf numFmtId="171" fontId="2" fillId="0" borderId="0" xfId="15" applyFont="1" applyFill="1" applyAlignment="1" quotePrefix="1">
      <alignment horizontal="right"/>
    </xf>
    <xf numFmtId="171" fontId="5" fillId="0" borderId="0" xfId="15" applyFont="1" applyFill="1" applyAlignment="1">
      <alignment horizontal="center"/>
    </xf>
    <xf numFmtId="171" fontId="4" fillId="0" borderId="0" xfId="15" applyFont="1" applyFill="1" applyAlignment="1">
      <alignment horizontal="center"/>
    </xf>
    <xf numFmtId="171" fontId="4" fillId="0" borderId="0" xfId="15" applyFont="1" applyFill="1" applyAlignment="1">
      <alignment/>
    </xf>
    <xf numFmtId="172" fontId="6" fillId="0" borderId="0" xfId="15" applyNumberFormat="1" applyFont="1" applyFill="1" applyBorder="1" applyAlignment="1">
      <alignment horizontal="center"/>
    </xf>
    <xf numFmtId="0" fontId="6" fillId="0" borderId="0" xfId="19" applyFont="1" applyFill="1">
      <alignment/>
      <protection/>
    </xf>
    <xf numFmtId="172" fontId="6" fillId="0" borderId="4" xfId="15" applyNumberFormat="1" applyFont="1" applyFill="1" applyBorder="1" applyAlignment="1">
      <alignment horizontal="center"/>
    </xf>
    <xf numFmtId="172" fontId="6" fillId="0" borderId="0" xfId="15" applyNumberFormat="1" applyFont="1" applyFill="1" applyAlignment="1">
      <alignment horizontal="center"/>
    </xf>
    <xf numFmtId="171" fontId="0" fillId="0" borderId="0" xfId="15" applyFont="1" applyFill="1" applyBorder="1" applyAlignment="1">
      <alignment horizontal="center"/>
    </xf>
    <xf numFmtId="0" fontId="3" fillId="0" borderId="0" xfId="19" applyFont="1" applyFill="1">
      <alignment/>
      <protection/>
    </xf>
    <xf numFmtId="0" fontId="4" fillId="0" borderId="0" xfId="19" applyFont="1" applyFill="1" applyAlignment="1">
      <alignment horizontal="center"/>
      <protection/>
    </xf>
    <xf numFmtId="172" fontId="4" fillId="0" borderId="0" xfId="15" applyNumberFormat="1" applyFont="1" applyFill="1" applyAlignment="1">
      <alignment horizontal="right"/>
    </xf>
    <xf numFmtId="172" fontId="4" fillId="0" borderId="0" xfId="15" applyNumberFormat="1" applyFont="1" applyFill="1" applyAlignment="1">
      <alignment/>
    </xf>
    <xf numFmtId="0" fontId="5" fillId="0" borderId="0" xfId="19" applyFont="1" applyFill="1">
      <alignment/>
      <protection/>
    </xf>
    <xf numFmtId="0" fontId="4" fillId="0" borderId="3" xfId="19" applyFont="1" applyFill="1" applyBorder="1">
      <alignment/>
      <protection/>
    </xf>
    <xf numFmtId="0" fontId="4" fillId="0" borderId="3" xfId="19" applyFont="1" applyFill="1" applyBorder="1" applyAlignment="1">
      <alignment horizontal="center"/>
      <protection/>
    </xf>
    <xf numFmtId="0" fontId="4" fillId="0" borderId="0" xfId="19" applyFont="1" applyFill="1" applyBorder="1">
      <alignment/>
      <protection/>
    </xf>
    <xf numFmtId="0" fontId="6" fillId="0" borderId="0" xfId="19" applyFont="1" applyFill="1" applyAlignment="1">
      <alignment horizontal="center"/>
      <protection/>
    </xf>
    <xf numFmtId="172" fontId="6" fillId="0" borderId="0" xfId="15" applyNumberFormat="1" applyFont="1" applyFill="1" applyAlignment="1">
      <alignment horizontal="right"/>
    </xf>
    <xf numFmtId="172" fontId="6" fillId="0" borderId="0" xfId="15" applyNumberFormat="1" applyFont="1" applyFill="1" applyAlignment="1">
      <alignment/>
    </xf>
    <xf numFmtId="0" fontId="6" fillId="0" borderId="0" xfId="19" applyFont="1" applyFill="1" quotePrefix="1">
      <alignment/>
      <protection/>
    </xf>
    <xf numFmtId="0" fontId="7" fillId="0" borderId="0" xfId="19" applyFont="1" applyFill="1" applyAlignment="1">
      <alignment horizontal="center"/>
      <protection/>
    </xf>
    <xf numFmtId="171" fontId="0" fillId="0" borderId="0" xfId="15" applyFont="1" applyFill="1" applyAlignment="1">
      <alignment/>
    </xf>
    <xf numFmtId="172" fontId="0" fillId="0" borderId="2" xfId="15" applyNumberFormat="1" applyFont="1" applyFill="1" applyBorder="1" applyAlignment="1">
      <alignment horizontal="right"/>
    </xf>
    <xf numFmtId="0" fontId="6" fillId="0" borderId="0" xfId="19" applyFont="1" applyFill="1" applyAlignment="1" quotePrefix="1">
      <alignment horizontal="center"/>
      <protection/>
    </xf>
    <xf numFmtId="0" fontId="0" fillId="0" borderId="0"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center"/>
      <protection/>
    </xf>
    <xf numFmtId="172" fontId="0" fillId="0" borderId="0" xfId="15" applyNumberFormat="1" applyFont="1" applyFill="1" applyBorder="1" applyAlignment="1">
      <alignment horizontal="right"/>
    </xf>
    <xf numFmtId="172" fontId="0" fillId="0" borderId="0" xfId="15" applyNumberFormat="1" applyFont="1" applyFill="1" applyBorder="1" applyAlignment="1">
      <alignment/>
    </xf>
    <xf numFmtId="0" fontId="6" fillId="0" borderId="0" xfId="19" applyFont="1" applyFill="1" applyBorder="1" quotePrefix="1">
      <alignment/>
      <protection/>
    </xf>
    <xf numFmtId="0" fontId="6" fillId="0" borderId="0" xfId="19" applyFont="1" applyFill="1" applyBorder="1" applyAlignment="1" quotePrefix="1">
      <alignment horizontal="center"/>
      <protection/>
    </xf>
    <xf numFmtId="0" fontId="0" fillId="0" borderId="0" xfId="19" applyFont="1" applyFill="1" applyAlignment="1">
      <alignment horizontal="center"/>
      <protection/>
    </xf>
    <xf numFmtId="0" fontId="0" fillId="0" borderId="0" xfId="19" applyFont="1" applyFill="1" applyAlignment="1" quotePrefix="1">
      <alignment horizontal="right"/>
      <protection/>
    </xf>
    <xf numFmtId="171" fontId="0" fillId="0" borderId="0" xfId="15" applyFont="1" applyFill="1" applyAlignment="1" quotePrefix="1">
      <alignment horizontal="right"/>
    </xf>
    <xf numFmtId="172" fontId="5" fillId="0" borderId="0" xfId="15" applyNumberFormat="1" applyFont="1" applyFill="1" applyAlignment="1">
      <alignment/>
    </xf>
    <xf numFmtId="172" fontId="2" fillId="0" borderId="0" xfId="15" applyNumberFormat="1" applyFont="1" applyFill="1" applyAlignment="1" quotePrefix="1">
      <alignment horizontal="right"/>
    </xf>
    <xf numFmtId="0" fontId="2" fillId="0" borderId="0" xfId="19" applyFont="1" applyFill="1">
      <alignment/>
      <protection/>
    </xf>
    <xf numFmtId="0" fontId="6" fillId="0" borderId="3" xfId="19" applyFont="1" applyFill="1" applyBorder="1">
      <alignment/>
      <protection/>
    </xf>
    <xf numFmtId="0" fontId="0" fillId="0" borderId="3" xfId="19" applyFont="1" applyFill="1" applyBorder="1">
      <alignment/>
      <protection/>
    </xf>
    <xf numFmtId="0" fontId="0" fillId="0" borderId="3" xfId="19" applyFont="1" applyFill="1" applyBorder="1" applyAlignment="1">
      <alignment horizontal="center"/>
      <protection/>
    </xf>
    <xf numFmtId="0" fontId="0" fillId="0" borderId="0" xfId="19" applyFont="1" applyFill="1" quotePrefix="1">
      <alignment/>
      <protection/>
    </xf>
    <xf numFmtId="172" fontId="6" fillId="0" borderId="0" xfId="15" applyNumberFormat="1" applyFont="1" applyFill="1" applyBorder="1" applyAlignment="1">
      <alignment horizontal="right"/>
    </xf>
    <xf numFmtId="0" fontId="2" fillId="0" borderId="0" xfId="19" applyFont="1" applyFill="1" applyBorder="1">
      <alignment/>
      <protection/>
    </xf>
    <xf numFmtId="173" fontId="0" fillId="0" borderId="0" xfId="15" applyNumberFormat="1" applyFont="1" applyFill="1" applyAlignment="1">
      <alignment horizontal="right"/>
    </xf>
    <xf numFmtId="171" fontId="0" fillId="0" borderId="0" xfId="15" applyNumberFormat="1" applyFont="1" applyFill="1" applyAlignment="1">
      <alignment horizontal="right"/>
    </xf>
    <xf numFmtId="0" fontId="2" fillId="0" borderId="0" xfId="19" applyFont="1" applyFill="1" applyAlignment="1">
      <alignment horizontal="center"/>
      <protection/>
    </xf>
    <xf numFmtId="0" fontId="2" fillId="0" borderId="3" xfId="19" applyFont="1" applyFill="1" applyBorder="1">
      <alignment/>
      <protection/>
    </xf>
    <xf numFmtId="0" fontId="6" fillId="0" borderId="5" xfId="19" applyFont="1" applyFill="1" applyBorder="1" applyAlignment="1">
      <alignment horizontal="center"/>
      <protection/>
    </xf>
    <xf numFmtId="0" fontId="6" fillId="0" borderId="6" xfId="19" applyFont="1" applyFill="1" applyBorder="1" applyAlignment="1">
      <alignment horizontal="center"/>
      <protection/>
    </xf>
    <xf numFmtId="0" fontId="0" fillId="0" borderId="6" xfId="19" applyFont="1" applyFill="1" applyBorder="1" applyAlignment="1">
      <alignment horizontal="center"/>
      <protection/>
    </xf>
    <xf numFmtId="0" fontId="0" fillId="0" borderId="0" xfId="19" applyFont="1" applyFill="1" applyBorder="1" applyAlignment="1">
      <alignment horizontal="center"/>
      <protection/>
    </xf>
    <xf numFmtId="172" fontId="0" fillId="0" borderId="0" xfId="19" applyNumberFormat="1" applyFont="1" applyFill="1">
      <alignment/>
      <protection/>
    </xf>
    <xf numFmtId="172" fontId="0" fillId="0" borderId="2" xfId="19" applyNumberFormat="1" applyFont="1" applyFill="1" applyBorder="1">
      <alignment/>
      <protection/>
    </xf>
    <xf numFmtId="172" fontId="0" fillId="0" borderId="7" xfId="15" applyNumberFormat="1" applyFont="1" applyFill="1" applyBorder="1" applyAlignment="1">
      <alignment/>
    </xf>
    <xf numFmtId="0" fontId="0" fillId="0" borderId="8" xfId="19" applyFont="1" applyFill="1" applyBorder="1">
      <alignment/>
      <protection/>
    </xf>
    <xf numFmtId="172" fontId="0" fillId="0" borderId="8" xfId="15" applyNumberFormat="1" applyFont="1" applyFill="1" applyBorder="1" applyAlignment="1">
      <alignment/>
    </xf>
    <xf numFmtId="172" fontId="0" fillId="0" borderId="9" xfId="19" applyNumberFormat="1" applyFont="1" applyFill="1" applyBorder="1">
      <alignment/>
      <protection/>
    </xf>
    <xf numFmtId="172" fontId="0" fillId="0" borderId="10" xfId="15" applyNumberFormat="1" applyFont="1" applyFill="1" applyBorder="1" applyAlignment="1">
      <alignment/>
    </xf>
    <xf numFmtId="172" fontId="0" fillId="0" borderId="11" xfId="19" applyNumberFormat="1" applyFont="1" applyFill="1" applyBorder="1">
      <alignment/>
      <protection/>
    </xf>
    <xf numFmtId="172" fontId="0" fillId="0" borderId="4" xfId="15" applyNumberFormat="1" applyFont="1" applyFill="1" applyBorder="1" applyAlignment="1">
      <alignment/>
    </xf>
    <xf numFmtId="0" fontId="0" fillId="0" borderId="2" xfId="19" applyFont="1" applyFill="1" applyBorder="1">
      <alignment/>
      <protection/>
    </xf>
    <xf numFmtId="172" fontId="0" fillId="0" borderId="1" xfId="19" applyNumberFormat="1" applyFont="1" applyFill="1" applyBorder="1">
      <alignment/>
      <protection/>
    </xf>
    <xf numFmtId="172" fontId="0" fillId="0" borderId="0" xfId="19" applyNumberFormat="1" applyFont="1" applyFill="1" applyBorder="1">
      <alignment/>
      <protection/>
    </xf>
    <xf numFmtId="172" fontId="2" fillId="0" borderId="0" xfId="15" applyNumberFormat="1" applyFont="1" applyFill="1" applyAlignment="1">
      <alignment/>
    </xf>
    <xf numFmtId="172" fontId="4" fillId="0" borderId="0" xfId="15" applyNumberFormat="1" applyFont="1" applyFill="1" applyBorder="1" applyAlignment="1">
      <alignment horizontal="right"/>
    </xf>
    <xf numFmtId="171" fontId="4" fillId="0" borderId="0" xfId="15" applyFont="1" applyFill="1" applyBorder="1" applyAlignment="1">
      <alignment/>
    </xf>
    <xf numFmtId="172" fontId="4" fillId="0" borderId="0" xfId="15" applyNumberFormat="1" applyFont="1" applyFill="1" applyBorder="1" applyAlignment="1">
      <alignment/>
    </xf>
    <xf numFmtId="169" fontId="0" fillId="0" borderId="0" xfId="19" applyNumberFormat="1" applyFont="1" applyFill="1">
      <alignment/>
      <protection/>
    </xf>
    <xf numFmtId="169" fontId="0" fillId="0" borderId="0" xfId="19" applyNumberFormat="1" applyFont="1" applyFill="1" applyBorder="1">
      <alignment/>
      <protection/>
    </xf>
    <xf numFmtId="172" fontId="0" fillId="0" borderId="0" xfId="15" applyNumberFormat="1" applyFont="1" applyFill="1" applyBorder="1" applyAlignment="1">
      <alignment horizontal="center"/>
    </xf>
    <xf numFmtId="169" fontId="0" fillId="0" borderId="2" xfId="19" applyNumberFormat="1" applyFont="1" applyFill="1" applyBorder="1">
      <alignment/>
      <protection/>
    </xf>
    <xf numFmtId="169" fontId="0" fillId="0" borderId="12" xfId="15" applyNumberFormat="1" applyFont="1" applyFill="1" applyBorder="1" applyAlignment="1">
      <alignment/>
    </xf>
    <xf numFmtId="169" fontId="0" fillId="0" borderId="0" xfId="15" applyNumberFormat="1" applyFont="1" applyFill="1" applyBorder="1" applyAlignment="1">
      <alignment/>
    </xf>
    <xf numFmtId="169" fontId="0" fillId="0" borderId="0" xfId="15" applyNumberFormat="1" applyFont="1" applyFill="1" applyAlignment="1">
      <alignment/>
    </xf>
    <xf numFmtId="169" fontId="0" fillId="0" borderId="13" xfId="15" applyNumberFormat="1" applyFont="1" applyFill="1" applyBorder="1" applyAlignment="1">
      <alignment/>
    </xf>
    <xf numFmtId="0" fontId="2" fillId="0" borderId="0" xfId="19" applyFont="1" applyFill="1" applyBorder="1" applyAlignment="1" quotePrefix="1">
      <alignment horizontal="right"/>
      <protection/>
    </xf>
    <xf numFmtId="172" fontId="2" fillId="0" borderId="0" xfId="15" applyNumberFormat="1" applyFont="1" applyFill="1" applyBorder="1" applyAlignment="1">
      <alignment/>
    </xf>
    <xf numFmtId="172" fontId="2" fillId="0" borderId="0" xfId="15" applyNumberFormat="1" applyFont="1" applyFill="1" applyBorder="1" applyAlignment="1">
      <alignment horizontal="center"/>
    </xf>
    <xf numFmtId="0" fontId="6" fillId="0" borderId="0" xfId="19" applyFont="1" applyFill="1" applyAlignment="1">
      <alignment horizontal="right"/>
      <protection/>
    </xf>
    <xf numFmtId="0" fontId="0" fillId="0" borderId="0" xfId="19" applyFont="1" applyFill="1" applyAlignment="1">
      <alignment/>
      <protection/>
    </xf>
    <xf numFmtId="49" fontId="6" fillId="0" borderId="9" xfId="15" applyNumberFormat="1" applyFont="1" applyFill="1" applyBorder="1" applyAlignment="1">
      <alignment horizontal="center"/>
    </xf>
    <xf numFmtId="172" fontId="0" fillId="0" borderId="12" xfId="15" applyNumberFormat="1" applyFont="1" applyFill="1" applyBorder="1" applyAlignment="1">
      <alignment horizontal="right"/>
    </xf>
    <xf numFmtId="49" fontId="6" fillId="0" borderId="10" xfId="15" applyNumberFormat="1" applyFont="1" applyFill="1" applyBorder="1" applyAlignment="1">
      <alignment horizontal="center"/>
    </xf>
    <xf numFmtId="172" fontId="0" fillId="0" borderId="13" xfId="15" applyNumberFormat="1" applyFont="1" applyFill="1" applyBorder="1" applyAlignment="1">
      <alignment horizontal="right"/>
    </xf>
    <xf numFmtId="0" fontId="0" fillId="0" borderId="0" xfId="19" applyFont="1" applyFill="1" applyAlignment="1">
      <alignment vertical="center" wrapText="1"/>
      <protection/>
    </xf>
    <xf numFmtId="49" fontId="6" fillId="0" borderId="0" xfId="19" applyNumberFormat="1" applyFont="1" applyFill="1" applyAlignment="1">
      <alignment horizontal="center"/>
      <protection/>
    </xf>
    <xf numFmtId="49" fontId="6" fillId="0" borderId="6" xfId="19" applyNumberFormat="1" applyFont="1" applyFill="1" applyBorder="1" applyAlignment="1">
      <alignment horizontal="center"/>
      <protection/>
    </xf>
    <xf numFmtId="173" fontId="0" fillId="0" borderId="0" xfId="15" applyNumberFormat="1" applyFont="1" applyFill="1" applyBorder="1" applyAlignment="1">
      <alignment horizontal="right"/>
    </xf>
    <xf numFmtId="0" fontId="6" fillId="0" borderId="14" xfId="19" applyFont="1" applyFill="1" applyBorder="1" applyAlignment="1">
      <alignment horizontal="center"/>
      <protection/>
    </xf>
    <xf numFmtId="0" fontId="0" fillId="0" borderId="0" xfId="0" applyFont="1" applyFill="1" applyAlignment="1">
      <alignment/>
    </xf>
    <xf numFmtId="172" fontId="4" fillId="0" borderId="0" xfId="19" applyNumberFormat="1" applyFont="1" applyFill="1" applyBorder="1">
      <alignment/>
      <protection/>
    </xf>
    <xf numFmtId="171" fontId="0" fillId="0" borderId="0" xfId="15" applyFont="1" applyFill="1" applyBorder="1" applyAlignment="1">
      <alignment/>
    </xf>
    <xf numFmtId="171" fontId="0" fillId="0" borderId="2" xfId="15" applyFont="1" applyFill="1" applyBorder="1" applyAlignment="1">
      <alignment/>
    </xf>
    <xf numFmtId="172" fontId="0" fillId="0" borderId="13" xfId="15" applyNumberFormat="1" applyFont="1" applyFill="1" applyBorder="1" applyAlignment="1">
      <alignment/>
    </xf>
    <xf numFmtId="0" fontId="0" fillId="0" borderId="0" xfId="0" applyFont="1" applyAlignment="1">
      <alignment/>
    </xf>
    <xf numFmtId="0" fontId="8" fillId="0" borderId="0" xfId="19" applyFont="1" applyFill="1">
      <alignment/>
      <protection/>
    </xf>
    <xf numFmtId="0" fontId="0" fillId="0" borderId="0" xfId="0" applyFont="1" applyFill="1" applyAlignment="1">
      <alignment/>
    </xf>
    <xf numFmtId="0" fontId="4" fillId="0" borderId="0" xfId="19" applyFont="1" applyFill="1" applyAlignment="1">
      <alignment horizontal="right"/>
      <protection/>
    </xf>
    <xf numFmtId="0" fontId="9" fillId="0" borderId="0" xfId="19" applyFont="1" applyFill="1">
      <alignment/>
      <protection/>
    </xf>
    <xf numFmtId="180" fontId="2" fillId="0" borderId="0" xfId="20" applyNumberFormat="1" applyFont="1" applyFill="1" applyAlignment="1">
      <alignment/>
    </xf>
    <xf numFmtId="169" fontId="10" fillId="0" borderId="0" xfId="19" applyNumberFormat="1" applyFont="1" applyFill="1">
      <alignment/>
      <protection/>
    </xf>
    <xf numFmtId="14" fontId="0" fillId="0" borderId="0" xfId="19" applyNumberFormat="1" applyFont="1" applyFill="1" applyAlignment="1">
      <alignment horizontal="justify" vertical="center" wrapText="1"/>
      <protection/>
    </xf>
    <xf numFmtId="0" fontId="2" fillId="0" borderId="0" xfId="19" applyFont="1" applyFill="1" applyAlignment="1">
      <alignment horizontal="left" vertical="center" wrapText="1"/>
      <protection/>
    </xf>
    <xf numFmtId="172" fontId="6" fillId="0" borderId="15" xfId="15" applyNumberFormat="1" applyFont="1" applyFill="1" applyBorder="1" applyAlignment="1">
      <alignment horizontal="center" vertical="center"/>
    </xf>
    <xf numFmtId="172" fontId="6" fillId="0" borderId="16" xfId="15" applyNumberFormat="1" applyFont="1" applyFill="1" applyBorder="1" applyAlignment="1">
      <alignment horizontal="center" vertical="center"/>
    </xf>
    <xf numFmtId="0" fontId="0" fillId="0" borderId="0" xfId="19" applyFont="1" applyFill="1" applyAlignment="1">
      <alignment horizontal="left" vertical="center" wrapText="1"/>
      <protection/>
    </xf>
    <xf numFmtId="0" fontId="0" fillId="0" borderId="0" xfId="19" applyFont="1" applyFill="1" applyAlignment="1">
      <alignment horizontal="center"/>
      <protection/>
    </xf>
  </cellXfs>
  <cellStyles count="7">
    <cellStyle name="Normal" xfId="0"/>
    <cellStyle name="Comma" xfId="15"/>
    <cellStyle name="Comma [0]" xfId="16"/>
    <cellStyle name="Currency" xfId="17"/>
    <cellStyle name="Currency [0]" xfId="18"/>
    <cellStyle name="Normal_Results 2Q-30-6-2003"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12</xdr:row>
      <xdr:rowOff>95250</xdr:rowOff>
    </xdr:from>
    <xdr:to>
      <xdr:col>11</xdr:col>
      <xdr:colOff>981075</xdr:colOff>
      <xdr:row>12</xdr:row>
      <xdr:rowOff>95250</xdr:rowOff>
    </xdr:to>
    <xdr:sp>
      <xdr:nvSpPr>
        <xdr:cNvPr id="1" name="Line 1"/>
        <xdr:cNvSpPr>
          <a:spLocks/>
        </xdr:cNvSpPr>
      </xdr:nvSpPr>
      <xdr:spPr>
        <a:xfrm>
          <a:off x="6410325" y="215265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12</xdr:row>
      <xdr:rowOff>104775</xdr:rowOff>
    </xdr:from>
    <xdr:to>
      <xdr:col>5</xdr:col>
      <xdr:colOff>904875</xdr:colOff>
      <xdr:row>12</xdr:row>
      <xdr:rowOff>104775</xdr:rowOff>
    </xdr:to>
    <xdr:sp>
      <xdr:nvSpPr>
        <xdr:cNvPr id="2" name="Line 2"/>
        <xdr:cNvSpPr>
          <a:spLocks/>
        </xdr:cNvSpPr>
      </xdr:nvSpPr>
      <xdr:spPr>
        <a:xfrm flipH="1">
          <a:off x="2895600" y="21621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workbookViewId="0" topLeftCell="A13">
      <selection activeCell="F73" sqref="F73"/>
    </sheetView>
  </sheetViews>
  <sheetFormatPr defaultColWidth="9.140625" defaultRowHeight="12.75"/>
  <cols>
    <col min="1" max="1" width="4.00390625" style="50" customWidth="1"/>
    <col min="2" max="2" width="3.421875" style="50" customWidth="1"/>
    <col min="3" max="3" width="9.28125" style="50" customWidth="1"/>
    <col min="4" max="4" width="18.8515625" style="50" customWidth="1"/>
    <col min="5" max="5" width="3.57421875" style="50" customWidth="1"/>
    <col min="6" max="6" width="19.7109375" style="59" customWidth="1"/>
    <col min="7" max="7" width="16.8515625" style="50" customWidth="1"/>
    <col min="8" max="8" width="6.00390625" style="50" customWidth="1"/>
    <col min="9" max="9" width="16.8515625" style="50" customWidth="1"/>
    <col min="10" max="16384" width="9.140625" style="50" customWidth="1"/>
  </cols>
  <sheetData>
    <row r="1" spans="1:9" ht="10.5" customHeight="1">
      <c r="A1" s="2"/>
      <c r="B1" s="2"/>
      <c r="C1" s="2"/>
      <c r="D1" s="2"/>
      <c r="E1" s="2"/>
      <c r="F1" s="45"/>
      <c r="G1" s="2"/>
      <c r="H1" s="2"/>
      <c r="I1" s="2"/>
    </row>
    <row r="2" spans="1:9" ht="14.25">
      <c r="A2" s="2"/>
      <c r="B2" s="2"/>
      <c r="C2" s="2"/>
      <c r="D2" s="2"/>
      <c r="E2" s="2"/>
      <c r="F2" s="45"/>
      <c r="H2" s="2"/>
      <c r="I2" s="92"/>
    </row>
    <row r="3" spans="1:9" ht="18">
      <c r="A3" s="22" t="s">
        <v>0</v>
      </c>
      <c r="B3" s="2"/>
      <c r="C3" s="2"/>
      <c r="D3" s="2"/>
      <c r="E3" s="2"/>
      <c r="F3" s="45"/>
      <c r="G3" s="108"/>
      <c r="H3" s="108"/>
      <c r="I3" s="108"/>
    </row>
    <row r="4" spans="1:9" s="4" customFormat="1" ht="18">
      <c r="A4" s="22" t="s">
        <v>77</v>
      </c>
      <c r="F4" s="23"/>
      <c r="G4" s="108"/>
      <c r="H4" s="108"/>
      <c r="I4" s="108"/>
    </row>
    <row r="5" spans="1:9" s="4" customFormat="1" ht="15.75">
      <c r="A5" s="26" t="s">
        <v>78</v>
      </c>
      <c r="F5" s="23"/>
      <c r="G5" s="24"/>
      <c r="H5" s="16"/>
      <c r="I5" s="24"/>
    </row>
    <row r="6" spans="1:9" s="4" customFormat="1" ht="15.75">
      <c r="A6" s="26" t="s">
        <v>1</v>
      </c>
      <c r="F6" s="23"/>
      <c r="G6" s="24"/>
      <c r="H6" s="16"/>
      <c r="I6" s="24"/>
    </row>
    <row r="7" spans="1:9" s="4" customFormat="1" ht="15.75">
      <c r="A7" s="4" t="s">
        <v>2</v>
      </c>
      <c r="F7" s="23"/>
      <c r="G7" s="24"/>
      <c r="H7" s="16"/>
      <c r="I7" s="24"/>
    </row>
    <row r="8" spans="1:9" ht="6.75" customHeight="1" thickBot="1">
      <c r="A8" s="51"/>
      <c r="B8" s="52"/>
      <c r="C8" s="52"/>
      <c r="D8" s="52"/>
      <c r="E8" s="52"/>
      <c r="F8" s="53"/>
      <c r="G8" s="52"/>
      <c r="H8" s="52"/>
      <c r="I8" s="52"/>
    </row>
    <row r="9" spans="1:9" ht="11.25" customHeight="1">
      <c r="A9" s="18"/>
      <c r="B9" s="2"/>
      <c r="C9" s="2"/>
      <c r="D9" s="2"/>
      <c r="E9" s="2"/>
      <c r="F9" s="45"/>
      <c r="G9" s="2"/>
      <c r="H9" s="2"/>
      <c r="I9" s="2"/>
    </row>
    <row r="10" spans="1:9" ht="11.25" customHeight="1">
      <c r="A10" s="18"/>
      <c r="B10" s="2"/>
      <c r="C10" s="2"/>
      <c r="D10" s="2"/>
      <c r="E10" s="2"/>
      <c r="F10" s="45"/>
      <c r="G10" s="2"/>
      <c r="H10" s="2"/>
      <c r="I10" s="2"/>
    </row>
    <row r="11" spans="1:9" ht="14.25">
      <c r="A11" s="18" t="s">
        <v>136</v>
      </c>
      <c r="B11" s="18"/>
      <c r="C11" s="18"/>
      <c r="D11" s="18"/>
      <c r="E11" s="18"/>
      <c r="F11" s="30"/>
      <c r="G11" s="31"/>
      <c r="H11" s="31"/>
      <c r="I11" s="31"/>
    </row>
    <row r="12" spans="1:9" ht="14.25">
      <c r="A12" s="18"/>
      <c r="B12" s="18"/>
      <c r="C12" s="18"/>
      <c r="D12" s="18"/>
      <c r="E12" s="18"/>
      <c r="F12" s="30"/>
      <c r="G12" s="31"/>
      <c r="H12" s="31"/>
      <c r="I12" s="31"/>
    </row>
    <row r="13" spans="1:9" ht="14.25">
      <c r="A13" s="18"/>
      <c r="B13" s="18"/>
      <c r="C13" s="18"/>
      <c r="D13" s="18"/>
      <c r="E13" s="18"/>
      <c r="F13" s="30"/>
      <c r="G13" s="31"/>
      <c r="H13" s="31"/>
      <c r="I13" s="31"/>
    </row>
    <row r="14" spans="1:9" ht="7.5" customHeight="1">
      <c r="A14" s="33"/>
      <c r="B14" s="18"/>
      <c r="C14" s="18"/>
      <c r="D14" s="18"/>
      <c r="E14" s="18"/>
      <c r="F14" s="30"/>
      <c r="G14" s="31"/>
      <c r="H14" s="31"/>
      <c r="I14" s="31"/>
    </row>
    <row r="15" spans="1:9" ht="25.5">
      <c r="A15" s="18"/>
      <c r="B15" s="18"/>
      <c r="C15" s="18"/>
      <c r="D15" s="18"/>
      <c r="E15" s="18"/>
      <c r="F15" s="50"/>
      <c r="G15" s="1" t="s">
        <v>137</v>
      </c>
      <c r="H15" s="1"/>
      <c r="I15" s="1" t="s">
        <v>110</v>
      </c>
    </row>
    <row r="16" spans="1:9" ht="14.25">
      <c r="A16" s="18"/>
      <c r="B16" s="18"/>
      <c r="C16" s="18"/>
      <c r="D16" s="18"/>
      <c r="E16" s="18"/>
      <c r="F16" s="30"/>
      <c r="G16" s="1" t="s">
        <v>50</v>
      </c>
      <c r="H16" s="1"/>
      <c r="I16" s="1" t="s">
        <v>128</v>
      </c>
    </row>
    <row r="17" spans="1:9" ht="14.25">
      <c r="A17" s="18"/>
      <c r="B17" s="18"/>
      <c r="C17" s="18"/>
      <c r="D17" s="18"/>
      <c r="E17" s="18"/>
      <c r="F17" s="30"/>
      <c r="G17" s="20" t="s">
        <v>79</v>
      </c>
      <c r="H17" s="20"/>
      <c r="I17" s="20" t="s">
        <v>79</v>
      </c>
    </row>
    <row r="18" spans="1:9" ht="3.75" customHeight="1">
      <c r="A18" s="18"/>
      <c r="B18" s="18"/>
      <c r="C18" s="18"/>
      <c r="D18" s="18"/>
      <c r="E18" s="18"/>
      <c r="F18" s="30"/>
      <c r="G18" s="31"/>
      <c r="H18" s="31"/>
      <c r="I18" s="31"/>
    </row>
    <row r="19" spans="1:9" ht="14.25">
      <c r="A19" s="54"/>
      <c r="B19" s="18" t="s">
        <v>61</v>
      </c>
      <c r="C19" s="2"/>
      <c r="D19" s="2"/>
      <c r="E19" s="2"/>
      <c r="F19" s="30"/>
      <c r="G19" s="9"/>
      <c r="H19" s="31"/>
      <c r="I19" s="9"/>
    </row>
    <row r="20" spans="1:9" ht="14.25">
      <c r="A20" s="54"/>
      <c r="C20" s="2" t="s">
        <v>4</v>
      </c>
      <c r="D20" s="2"/>
      <c r="E20" s="2"/>
      <c r="F20" s="30"/>
      <c r="G20" s="9">
        <v>75001205</v>
      </c>
      <c r="H20" s="31"/>
      <c r="I20" s="9">
        <v>66459619</v>
      </c>
    </row>
    <row r="21" spans="1:9" ht="14.25">
      <c r="A21" s="54"/>
      <c r="C21" s="2" t="s">
        <v>80</v>
      </c>
      <c r="D21" s="2"/>
      <c r="E21" s="2"/>
      <c r="F21" s="45"/>
      <c r="G21" s="41">
        <v>269846</v>
      </c>
      <c r="H21" s="31"/>
      <c r="I21" s="9">
        <v>278712</v>
      </c>
    </row>
    <row r="22" spans="1:10" ht="14.25">
      <c r="A22" s="54"/>
      <c r="C22" s="2" t="s">
        <v>81</v>
      </c>
      <c r="D22" s="2"/>
      <c r="E22" s="2"/>
      <c r="F22" s="45"/>
      <c r="G22" s="41">
        <v>1188330</v>
      </c>
      <c r="H22" s="55"/>
      <c r="I22" s="41">
        <v>1204448</v>
      </c>
      <c r="J22" s="56"/>
    </row>
    <row r="23" spans="1:9" ht="14.25">
      <c r="A23" s="54"/>
      <c r="C23" s="2" t="s">
        <v>5</v>
      </c>
      <c r="D23" s="2"/>
      <c r="E23" s="2"/>
      <c r="F23" s="45"/>
      <c r="G23" s="41">
        <v>2033686</v>
      </c>
      <c r="H23" s="31"/>
      <c r="I23" s="41">
        <v>2033686</v>
      </c>
    </row>
    <row r="24" spans="1:9" ht="14.25">
      <c r="A24" s="54"/>
      <c r="C24" s="2" t="s">
        <v>82</v>
      </c>
      <c r="D24" s="2"/>
      <c r="E24" s="2"/>
      <c r="F24" s="45"/>
      <c r="G24" s="41">
        <v>200000</v>
      </c>
      <c r="H24" s="31"/>
      <c r="I24" s="41">
        <v>200000</v>
      </c>
    </row>
    <row r="25" spans="1:9" ht="14.25">
      <c r="A25" s="54"/>
      <c r="B25" s="18"/>
      <c r="C25" s="2"/>
      <c r="D25" s="2"/>
      <c r="E25" s="2"/>
      <c r="F25" s="45"/>
      <c r="G25" s="36"/>
      <c r="H25" s="31"/>
      <c r="I25" s="36"/>
    </row>
    <row r="26" spans="1:9" ht="14.25">
      <c r="A26" s="54"/>
      <c r="B26" s="2"/>
      <c r="C26" s="2"/>
      <c r="D26" s="2"/>
      <c r="E26" s="2"/>
      <c r="F26" s="45"/>
      <c r="G26" s="95">
        <f>SUM(G20:G25)</f>
        <v>78693067</v>
      </c>
      <c r="H26" s="31"/>
      <c r="I26" s="95">
        <f>SUM(I20:I25)</f>
        <v>70176465</v>
      </c>
    </row>
    <row r="27" spans="1:9" ht="14.25">
      <c r="A27" s="54"/>
      <c r="B27" s="2"/>
      <c r="C27" s="2"/>
      <c r="D27" s="2"/>
      <c r="E27" s="2"/>
      <c r="F27" s="45"/>
      <c r="G27" s="9"/>
      <c r="H27" s="31"/>
      <c r="I27" s="9"/>
    </row>
    <row r="28" spans="1:9" ht="9" customHeight="1">
      <c r="A28" s="2"/>
      <c r="B28" s="2"/>
      <c r="C28" s="2"/>
      <c r="D28" s="2"/>
      <c r="E28" s="2"/>
      <c r="F28" s="45"/>
      <c r="G28" s="9"/>
      <c r="H28" s="31"/>
      <c r="I28" s="9"/>
    </row>
    <row r="29" spans="1:9" ht="14.25">
      <c r="A29" s="54"/>
      <c r="B29" s="18" t="s">
        <v>6</v>
      </c>
      <c r="C29" s="2"/>
      <c r="D29" s="2"/>
      <c r="E29" s="2"/>
      <c r="F29" s="45"/>
      <c r="G29" s="41"/>
      <c r="H29" s="55"/>
      <c r="I29" s="41"/>
    </row>
    <row r="30" spans="1:9" ht="14.25">
      <c r="A30" s="2"/>
      <c r="B30" s="46"/>
      <c r="C30" s="2" t="s">
        <v>7</v>
      </c>
      <c r="D30" s="2"/>
      <c r="E30" s="2"/>
      <c r="F30" s="45"/>
      <c r="G30" s="41">
        <v>3577375</v>
      </c>
      <c r="H30" s="55"/>
      <c r="I30" s="41">
        <v>2347830</v>
      </c>
    </row>
    <row r="31" spans="1:9" ht="14.25">
      <c r="A31" s="2"/>
      <c r="B31" s="46"/>
      <c r="C31" s="2" t="s">
        <v>83</v>
      </c>
      <c r="D31" s="2"/>
      <c r="E31" s="2"/>
      <c r="F31" s="45"/>
      <c r="G31" s="41">
        <v>5255721</v>
      </c>
      <c r="H31" s="55"/>
      <c r="I31" s="41">
        <v>4583325</v>
      </c>
    </row>
    <row r="32" spans="1:9" ht="14.25">
      <c r="A32" s="2"/>
      <c r="B32" s="46"/>
      <c r="C32" s="2" t="s">
        <v>84</v>
      </c>
      <c r="D32" s="2"/>
      <c r="E32" s="2"/>
      <c r="F32" s="45"/>
      <c r="G32" s="41">
        <v>699002</v>
      </c>
      <c r="H32" s="55"/>
      <c r="I32" s="41">
        <v>677781</v>
      </c>
    </row>
    <row r="33" spans="1:9" ht="14.25">
      <c r="A33" s="2"/>
      <c r="B33" s="46"/>
      <c r="C33" s="2" t="s">
        <v>85</v>
      </c>
      <c r="D33" s="2"/>
      <c r="E33" s="2"/>
      <c r="F33" s="45"/>
      <c r="G33" s="41">
        <v>858447</v>
      </c>
      <c r="H33" s="55"/>
      <c r="I33" s="41">
        <v>1035489</v>
      </c>
    </row>
    <row r="34" spans="1:9" ht="14.25">
      <c r="A34" s="2"/>
      <c r="B34" s="46"/>
      <c r="C34" s="2" t="s">
        <v>109</v>
      </c>
      <c r="D34" s="2"/>
      <c r="E34" s="2"/>
      <c r="F34" s="45"/>
      <c r="G34" s="41">
        <v>768608</v>
      </c>
      <c r="H34" s="55"/>
      <c r="I34" s="41">
        <v>754649</v>
      </c>
    </row>
    <row r="35" spans="1:9" ht="14.25">
      <c r="A35" s="2"/>
      <c r="B35" s="46"/>
      <c r="C35" s="2" t="s">
        <v>60</v>
      </c>
      <c r="D35" s="2"/>
      <c r="E35" s="2"/>
      <c r="F35" s="45"/>
      <c r="G35" s="41">
        <v>289016</v>
      </c>
      <c r="H35" s="55"/>
      <c r="I35" s="41">
        <v>456397</v>
      </c>
    </row>
    <row r="36" spans="1:9" ht="14.25">
      <c r="A36" s="2"/>
      <c r="B36" s="2"/>
      <c r="C36" s="2"/>
      <c r="D36" s="2"/>
      <c r="E36" s="2"/>
      <c r="F36" s="45"/>
      <c r="G36" s="95">
        <f>SUM(G30:G35)</f>
        <v>11448169</v>
      </c>
      <c r="H36" s="55"/>
      <c r="I36" s="95">
        <f>SUM(I30:I35)</f>
        <v>9855471</v>
      </c>
    </row>
    <row r="37" spans="1:9" ht="15" thickBot="1">
      <c r="A37" s="54"/>
      <c r="B37" s="18" t="s">
        <v>74</v>
      </c>
      <c r="C37" s="2"/>
      <c r="D37" s="2"/>
      <c r="E37" s="2"/>
      <c r="F37" s="45"/>
      <c r="G37" s="11">
        <f>G36+G26</f>
        <v>90141236</v>
      </c>
      <c r="H37" s="31"/>
      <c r="I37" s="11">
        <f>I36+I26</f>
        <v>80031936</v>
      </c>
    </row>
    <row r="38" spans="1:9" ht="14.25">
      <c r="A38" s="54"/>
      <c r="B38" s="2"/>
      <c r="C38" s="2"/>
      <c r="D38" s="2"/>
      <c r="E38" s="2"/>
      <c r="F38" s="45"/>
      <c r="G38" s="41"/>
      <c r="H38" s="31"/>
      <c r="I38" s="41"/>
    </row>
    <row r="39" spans="1:9" ht="14.25">
      <c r="A39" s="54"/>
      <c r="B39" s="18" t="s">
        <v>62</v>
      </c>
      <c r="C39" s="2"/>
      <c r="D39" s="2"/>
      <c r="E39" s="2"/>
      <c r="F39" s="45"/>
      <c r="G39" s="41"/>
      <c r="H39" s="31"/>
      <c r="I39" s="41"/>
    </row>
    <row r="40" spans="1:9" ht="14.25">
      <c r="A40" s="54"/>
      <c r="B40" s="2"/>
      <c r="C40" s="2"/>
      <c r="D40" s="2"/>
      <c r="E40" s="2"/>
      <c r="F40" s="45"/>
      <c r="G40" s="57"/>
      <c r="H40" s="31"/>
      <c r="I40" s="57"/>
    </row>
    <row r="41" spans="1:9" ht="14.25">
      <c r="A41" s="2"/>
      <c r="B41" s="46"/>
      <c r="C41" s="2" t="s">
        <v>11</v>
      </c>
      <c r="D41" s="2"/>
      <c r="E41" s="2"/>
      <c r="F41" s="45"/>
      <c r="G41" s="9">
        <v>17454000</v>
      </c>
      <c r="H41" s="31"/>
      <c r="I41" s="9">
        <v>17454000</v>
      </c>
    </row>
    <row r="42" spans="1:9" ht="14.25">
      <c r="A42" s="2"/>
      <c r="B42" s="46"/>
      <c r="C42" s="2" t="s">
        <v>12</v>
      </c>
      <c r="D42" s="2"/>
      <c r="E42" s="2"/>
      <c r="F42" s="45"/>
      <c r="G42" s="9">
        <v>5878813</v>
      </c>
      <c r="H42" s="31" t="s">
        <v>76</v>
      </c>
      <c r="I42" s="9">
        <v>8912858</v>
      </c>
    </row>
    <row r="43" spans="1:9" ht="3" customHeight="1">
      <c r="A43" s="2"/>
      <c r="B43" s="2"/>
      <c r="C43" s="2"/>
      <c r="D43" s="2"/>
      <c r="E43" s="2"/>
      <c r="F43" s="45"/>
      <c r="G43" s="36"/>
      <c r="H43" s="31"/>
      <c r="I43" s="36"/>
    </row>
    <row r="44" spans="1:9" ht="4.5" customHeight="1">
      <c r="A44" s="2"/>
      <c r="B44" s="2"/>
      <c r="C44" s="2"/>
      <c r="D44" s="2"/>
      <c r="E44" s="2"/>
      <c r="F44" s="45"/>
      <c r="G44" s="9"/>
      <c r="H44" s="31"/>
      <c r="I44" s="9"/>
    </row>
    <row r="45" spans="1:9" ht="14.25">
      <c r="A45" s="2"/>
      <c r="B45" s="2"/>
      <c r="C45" s="2" t="s">
        <v>63</v>
      </c>
      <c r="D45" s="2"/>
      <c r="E45" s="2"/>
      <c r="F45" s="45"/>
      <c r="G45" s="9">
        <f>SUM(G41:G44)</f>
        <v>23332813</v>
      </c>
      <c r="H45" s="31"/>
      <c r="I45" s="9">
        <f>SUM(I41:I44)</f>
        <v>26366858</v>
      </c>
    </row>
    <row r="46" spans="1:9" ht="3" customHeight="1">
      <c r="A46" s="2"/>
      <c r="B46" s="2"/>
      <c r="C46" s="2"/>
      <c r="D46" s="2"/>
      <c r="E46" s="2"/>
      <c r="F46" s="45"/>
      <c r="G46" s="9"/>
      <c r="H46" s="31"/>
      <c r="I46" s="9"/>
    </row>
    <row r="47" spans="1:9" ht="14.25" customHeight="1">
      <c r="A47" s="2"/>
      <c r="B47" s="2"/>
      <c r="C47" s="2" t="s">
        <v>14</v>
      </c>
      <c r="D47" s="2"/>
      <c r="E47" s="2"/>
      <c r="F47" s="45"/>
      <c r="G47" s="9">
        <v>0</v>
      </c>
      <c r="H47" s="31"/>
      <c r="I47" s="9">
        <v>0</v>
      </c>
    </row>
    <row r="48" spans="1:9" ht="14.25" customHeight="1">
      <c r="A48" s="2"/>
      <c r="B48" s="2"/>
      <c r="C48" s="2" t="s">
        <v>64</v>
      </c>
      <c r="D48" s="2"/>
      <c r="E48" s="2"/>
      <c r="F48" s="45"/>
      <c r="G48" s="95">
        <f>SUM(G45:G47)</f>
        <v>23332813</v>
      </c>
      <c r="H48" s="31"/>
      <c r="I48" s="95">
        <f>SUM(I45:I47)</f>
        <v>26366858</v>
      </c>
    </row>
    <row r="49" spans="1:9" ht="20.25" customHeight="1">
      <c r="A49" s="2"/>
      <c r="B49" s="2"/>
      <c r="C49" s="2"/>
      <c r="D49" s="2"/>
      <c r="E49" s="2"/>
      <c r="F49" s="45"/>
      <c r="G49" s="9"/>
      <c r="H49" s="31"/>
      <c r="I49" s="9"/>
    </row>
    <row r="50" spans="1:9" ht="14.25" customHeight="1" hidden="1">
      <c r="A50" s="54"/>
      <c r="B50" s="18" t="s">
        <v>13</v>
      </c>
      <c r="C50" s="2"/>
      <c r="D50" s="2"/>
      <c r="E50" s="2"/>
      <c r="F50" s="45"/>
      <c r="G50" s="9">
        <v>0</v>
      </c>
      <c r="H50" s="31"/>
      <c r="I50" s="9">
        <v>0</v>
      </c>
    </row>
    <row r="51" spans="1:9" ht="8.25" customHeight="1">
      <c r="A51" s="54"/>
      <c r="B51" s="2"/>
      <c r="C51" s="2"/>
      <c r="D51" s="2"/>
      <c r="E51" s="2"/>
      <c r="F51" s="45"/>
      <c r="G51" s="9"/>
      <c r="H51" s="31"/>
      <c r="I51" s="9"/>
    </row>
    <row r="52" spans="1:9" ht="4.5" customHeight="1">
      <c r="A52" s="54"/>
      <c r="B52" s="2"/>
      <c r="C52" s="2"/>
      <c r="D52" s="2"/>
      <c r="E52" s="2"/>
      <c r="F52" s="45"/>
      <c r="G52" s="9"/>
      <c r="H52" s="31"/>
      <c r="I52" s="9"/>
    </row>
    <row r="53" spans="1:9" ht="13.5" customHeight="1" hidden="1">
      <c r="A53" s="54"/>
      <c r="B53" s="18" t="s">
        <v>9</v>
      </c>
      <c r="C53" s="2"/>
      <c r="D53" s="2"/>
      <c r="E53" s="2"/>
      <c r="F53" s="45"/>
      <c r="G53" s="9">
        <v>0</v>
      </c>
      <c r="H53" s="31"/>
      <c r="I53" s="9">
        <v>0</v>
      </c>
    </row>
    <row r="54" spans="1:9" ht="13.5" customHeight="1">
      <c r="A54" s="54"/>
      <c r="B54" s="18" t="s">
        <v>65</v>
      </c>
      <c r="C54" s="2"/>
      <c r="D54" s="2"/>
      <c r="E54" s="2"/>
      <c r="F54" s="45"/>
      <c r="G54" s="9"/>
      <c r="H54" s="31"/>
      <c r="I54" s="9"/>
    </row>
    <row r="55" spans="1:9" ht="14.25">
      <c r="A55" s="2"/>
      <c r="C55" s="2" t="s">
        <v>86</v>
      </c>
      <c r="D55" s="2"/>
      <c r="E55" s="2"/>
      <c r="F55" s="30" t="s">
        <v>10</v>
      </c>
      <c r="G55" s="9">
        <v>20636681</v>
      </c>
      <c r="H55" s="31"/>
      <c r="I55" s="9">
        <v>16970642</v>
      </c>
    </row>
    <row r="56" spans="1:9" ht="14.25" customHeight="1">
      <c r="A56" s="54"/>
      <c r="C56" s="2" t="s">
        <v>88</v>
      </c>
      <c r="D56" s="2"/>
      <c r="E56" s="2"/>
      <c r="F56" s="45"/>
      <c r="G56" s="9">
        <v>707481</v>
      </c>
      <c r="H56" s="31"/>
      <c r="I56" s="9">
        <v>792379</v>
      </c>
    </row>
    <row r="57" spans="1:9" ht="14.25" customHeight="1">
      <c r="A57" s="54"/>
      <c r="C57" s="2" t="s">
        <v>89</v>
      </c>
      <c r="D57" s="2"/>
      <c r="E57" s="2"/>
      <c r="F57" s="45"/>
      <c r="G57" s="9">
        <v>0</v>
      </c>
      <c r="H57" s="31"/>
      <c r="I57" s="9">
        <v>0</v>
      </c>
    </row>
    <row r="58" spans="1:9" ht="14.25">
      <c r="A58" s="54"/>
      <c r="C58" s="2" t="s">
        <v>87</v>
      </c>
      <c r="D58" s="2"/>
      <c r="E58" s="2"/>
      <c r="F58" s="45"/>
      <c r="G58" s="9">
        <v>2591000</v>
      </c>
      <c r="H58" s="31"/>
      <c r="I58" s="9">
        <v>2463000</v>
      </c>
    </row>
    <row r="59" spans="1:9" ht="6.75" customHeight="1">
      <c r="A59" s="54"/>
      <c r="B59" s="2"/>
      <c r="C59" s="2"/>
      <c r="D59" s="2"/>
      <c r="E59" s="2"/>
      <c r="F59" s="45"/>
      <c r="G59" s="9"/>
      <c r="H59" s="31"/>
      <c r="I59" s="9"/>
    </row>
    <row r="60" spans="1:9" ht="14.25">
      <c r="A60" s="54"/>
      <c r="B60" s="2"/>
      <c r="C60" s="2"/>
      <c r="D60" s="2"/>
      <c r="E60" s="2"/>
      <c r="F60" s="45"/>
      <c r="G60" s="95">
        <f>SUM(G55:G58)</f>
        <v>23935162</v>
      </c>
      <c r="H60" s="55"/>
      <c r="I60" s="95">
        <f>SUM(I55:I58)</f>
        <v>20226021</v>
      </c>
    </row>
    <row r="61" spans="1:9" ht="6.75" customHeight="1">
      <c r="A61" s="2"/>
      <c r="B61" s="2"/>
      <c r="C61" s="2"/>
      <c r="D61" s="2"/>
      <c r="E61" s="2"/>
      <c r="F61" s="45"/>
      <c r="G61" s="9"/>
      <c r="H61" s="31"/>
      <c r="I61" s="9"/>
    </row>
    <row r="62" spans="1:9" ht="14.25">
      <c r="A62" s="54"/>
      <c r="B62" s="18" t="s">
        <v>8</v>
      </c>
      <c r="C62" s="2"/>
      <c r="D62" s="2"/>
      <c r="E62" s="2"/>
      <c r="F62" s="45"/>
      <c r="G62" s="101"/>
      <c r="H62" s="55"/>
      <c r="I62" s="101"/>
    </row>
    <row r="63" spans="1:9" ht="14.25">
      <c r="A63" s="2"/>
      <c r="B63" s="46"/>
      <c r="C63" s="2" t="s">
        <v>90</v>
      </c>
      <c r="D63" s="2"/>
      <c r="E63" s="2"/>
      <c r="F63" s="30"/>
      <c r="G63" s="41">
        <v>10987630</v>
      </c>
      <c r="H63" s="55"/>
      <c r="I63" s="41">
        <v>4569368</v>
      </c>
    </row>
    <row r="64" spans="1:9" ht="14.25">
      <c r="A64" s="2"/>
      <c r="B64" s="46"/>
      <c r="C64" s="2" t="s">
        <v>91</v>
      </c>
      <c r="D64" s="2"/>
      <c r="E64" s="2"/>
      <c r="F64" s="30"/>
      <c r="G64" s="41">
        <v>8264547</v>
      </c>
      <c r="H64" s="55"/>
      <c r="I64" s="41">
        <v>7573819</v>
      </c>
    </row>
    <row r="65" spans="1:9" ht="14.25">
      <c r="A65" s="2"/>
      <c r="B65" s="46"/>
      <c r="C65" s="2" t="s">
        <v>89</v>
      </c>
      <c r="D65" s="2"/>
      <c r="E65" s="2"/>
      <c r="F65" s="30"/>
      <c r="G65" s="41">
        <v>450000</v>
      </c>
      <c r="H65" s="55"/>
      <c r="I65" s="41">
        <v>450000</v>
      </c>
    </row>
    <row r="66" spans="1:9" ht="14.25">
      <c r="A66" s="2"/>
      <c r="B66" s="46"/>
      <c r="C66" s="2" t="s">
        <v>92</v>
      </c>
      <c r="D66" s="2"/>
      <c r="E66" s="2"/>
      <c r="F66" s="30"/>
      <c r="G66" s="41">
        <v>3466895</v>
      </c>
      <c r="H66" s="55"/>
      <c r="I66" s="41">
        <v>3634550</v>
      </c>
    </row>
    <row r="67" spans="1:9" ht="14.25">
      <c r="A67" s="2"/>
      <c r="B67" s="46"/>
      <c r="C67" s="2" t="s">
        <v>93</v>
      </c>
      <c r="D67" s="2"/>
      <c r="E67" s="2"/>
      <c r="F67" s="30" t="s">
        <v>10</v>
      </c>
      <c r="G67" s="41">
        <v>19704065</v>
      </c>
      <c r="H67" s="55"/>
      <c r="I67" s="41">
        <v>17210995</v>
      </c>
    </row>
    <row r="68" spans="1:9" ht="14.25">
      <c r="A68" s="2"/>
      <c r="B68" s="46"/>
      <c r="C68" s="2" t="s">
        <v>94</v>
      </c>
      <c r="D68" s="2"/>
      <c r="E68" s="2"/>
      <c r="F68" s="45"/>
      <c r="G68" s="41">
        <v>124</v>
      </c>
      <c r="H68" s="55"/>
      <c r="I68" s="41">
        <v>325</v>
      </c>
    </row>
    <row r="69" spans="1:9" ht="14.25">
      <c r="A69" s="2"/>
      <c r="B69" s="2"/>
      <c r="C69" s="2"/>
      <c r="D69" s="2"/>
      <c r="E69" s="2"/>
      <c r="F69" s="45"/>
      <c r="G69" s="95">
        <f>SUM(G63:G68)</f>
        <v>42873261</v>
      </c>
      <c r="H69" s="55"/>
      <c r="I69" s="95">
        <f>SUM(I63:I68)</f>
        <v>33439057</v>
      </c>
    </row>
    <row r="70" spans="1:9" ht="15.75" customHeight="1" thickBot="1">
      <c r="A70" s="2"/>
      <c r="B70" s="18" t="s">
        <v>75</v>
      </c>
      <c r="C70" s="2"/>
      <c r="D70" s="2"/>
      <c r="E70" s="2"/>
      <c r="F70" s="45"/>
      <c r="G70" s="11">
        <f>G69+G60+G48</f>
        <v>90141236</v>
      </c>
      <c r="H70" s="31"/>
      <c r="I70" s="11">
        <f>I69+I60+I48+I50</f>
        <v>80031936</v>
      </c>
    </row>
    <row r="71" spans="1:9" ht="6.75" customHeight="1">
      <c r="A71" s="2"/>
      <c r="B71" s="2"/>
      <c r="C71" s="2"/>
      <c r="D71" s="2"/>
      <c r="E71" s="2"/>
      <c r="F71" s="45"/>
      <c r="G71" s="9"/>
      <c r="H71" s="31"/>
      <c r="I71" s="9"/>
    </row>
    <row r="72" spans="1:9" ht="14.25">
      <c r="A72" s="54"/>
      <c r="B72" s="2" t="s">
        <v>66</v>
      </c>
      <c r="C72" s="2"/>
      <c r="D72" s="2"/>
      <c r="E72" s="2"/>
      <c r="F72" s="45"/>
      <c r="G72" s="58">
        <f>(G45+G50)/(G41*10)</f>
        <v>0.13368175203391772</v>
      </c>
      <c r="H72" s="31"/>
      <c r="I72" s="58">
        <f>(I45+I50)/(I41*10)</f>
        <v>0.1510648447347313</v>
      </c>
    </row>
    <row r="73" spans="1:9" ht="14.25">
      <c r="A73" s="2"/>
      <c r="B73" s="2"/>
      <c r="C73" s="2"/>
      <c r="D73" s="2"/>
      <c r="E73" s="2"/>
      <c r="F73" s="45"/>
      <c r="G73" s="2"/>
      <c r="H73" s="2"/>
      <c r="I73" s="2"/>
    </row>
    <row r="74" spans="1:9" ht="14.25">
      <c r="A74" s="2"/>
      <c r="B74" s="2"/>
      <c r="C74" s="2"/>
      <c r="D74" s="2"/>
      <c r="E74" s="2"/>
      <c r="F74" s="45"/>
      <c r="G74" s="2"/>
      <c r="H74" s="2"/>
      <c r="I74" s="2"/>
    </row>
    <row r="75" spans="2:9" ht="14.25">
      <c r="B75" s="115" t="s">
        <v>117</v>
      </c>
      <c r="C75" s="115"/>
      <c r="D75" s="115"/>
      <c r="E75" s="115"/>
      <c r="F75" s="115"/>
      <c r="G75" s="115"/>
      <c r="H75" s="115"/>
      <c r="I75" s="115"/>
    </row>
    <row r="76" spans="2:9" ht="32.25" customHeight="1">
      <c r="B76" s="115"/>
      <c r="C76" s="115"/>
      <c r="D76" s="115"/>
      <c r="E76" s="115"/>
      <c r="F76" s="115"/>
      <c r="G76" s="115"/>
      <c r="H76" s="115"/>
      <c r="I76" s="115"/>
    </row>
    <row r="77" ht="14.25">
      <c r="B77" s="2"/>
    </row>
    <row r="78" ht="14.25">
      <c r="I78" s="50">
        <v>1</v>
      </c>
    </row>
  </sheetData>
  <mergeCells count="1">
    <mergeCell ref="B75:I76"/>
  </mergeCells>
  <printOptions/>
  <pageMargins left="0.96" right="0.41" top="0.5" bottom="0.5" header="0.5" footer="0.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N252"/>
  <sheetViews>
    <sheetView zoomScale="85" zoomScaleNormal="85" zoomScaleSheetLayoutView="100" workbookViewId="0" topLeftCell="A34">
      <selection activeCell="J22" sqref="J22"/>
    </sheetView>
  </sheetViews>
  <sheetFormatPr defaultColWidth="9.140625" defaultRowHeight="12.75"/>
  <cols>
    <col min="1" max="1" width="4.00390625" style="4" customWidth="1"/>
    <col min="2" max="3" width="3.7109375" style="4" customWidth="1"/>
    <col min="4" max="4" width="28.00390625" style="4" customWidth="1"/>
    <col min="5" max="5" width="5.28125" style="4" bestFit="1" customWidth="1"/>
    <col min="6" max="6" width="2.57421875" style="23" customWidth="1"/>
    <col min="7" max="8" width="21.140625" style="4" customWidth="1"/>
    <col min="9" max="9" width="1.421875" style="4" customWidth="1"/>
    <col min="10" max="10" width="17.421875" style="4" customWidth="1"/>
    <col min="11" max="11" width="18.00390625" style="4" customWidth="1"/>
    <col min="12" max="12" width="12.421875" style="2" customWidth="1"/>
    <col min="13" max="13" width="19.421875" style="29" customWidth="1"/>
    <col min="14" max="14" width="17.57421875" style="29" customWidth="1"/>
    <col min="15" max="16384" width="9.140625" style="4" customWidth="1"/>
  </cols>
  <sheetData>
    <row r="1" spans="9:11" ht="15.75">
      <c r="I1" s="50"/>
      <c r="J1" s="2"/>
      <c r="K1" s="92"/>
    </row>
    <row r="2" spans="9:11" ht="15.75">
      <c r="I2" s="110"/>
      <c r="J2" s="110"/>
      <c r="K2" s="110"/>
    </row>
    <row r="3" spans="1:11" ht="18">
      <c r="A3" s="22" t="s">
        <v>0</v>
      </c>
      <c r="I3" s="110"/>
      <c r="J3" s="110"/>
      <c r="K3" s="110"/>
    </row>
    <row r="4" ht="18">
      <c r="A4" s="22" t="s">
        <v>77</v>
      </c>
    </row>
    <row r="5" ht="15.75">
      <c r="A5" s="26" t="s">
        <v>78</v>
      </c>
    </row>
    <row r="6" ht="15.75">
      <c r="A6" s="26" t="s">
        <v>1</v>
      </c>
    </row>
    <row r="7" ht="15.75">
      <c r="A7" s="4" t="s">
        <v>2</v>
      </c>
    </row>
    <row r="8" ht="5.25" customHeight="1"/>
    <row r="9" spans="6:12" s="27" customFormat="1" ht="5.25" customHeight="1" thickBot="1">
      <c r="F9" s="28"/>
      <c r="L9" s="52"/>
    </row>
    <row r="10" ht="7.5" customHeight="1"/>
    <row r="11" spans="1:6" ht="20.25" customHeight="1">
      <c r="A11" s="18" t="s">
        <v>138</v>
      </c>
      <c r="B11" s="18"/>
      <c r="C11" s="18"/>
      <c r="D11" s="18"/>
      <c r="E11" s="18"/>
      <c r="F11" s="30"/>
    </row>
    <row r="12" spans="1:6" ht="15.75">
      <c r="A12" s="18" t="s">
        <v>50</v>
      </c>
      <c r="B12" s="18"/>
      <c r="C12" s="18"/>
      <c r="D12" s="18"/>
      <c r="E12" s="18"/>
      <c r="F12" s="30"/>
    </row>
    <row r="13" spans="1:11" ht="15.75">
      <c r="A13" s="33"/>
      <c r="B13" s="18"/>
      <c r="C13" s="18"/>
      <c r="D13" s="18"/>
      <c r="E13" s="18"/>
      <c r="F13" s="30"/>
      <c r="K13" s="34"/>
    </row>
    <row r="14" spans="6:14" s="18" customFormat="1" ht="16.5" customHeight="1">
      <c r="F14" s="30"/>
      <c r="G14" s="117" t="s">
        <v>139</v>
      </c>
      <c r="H14" s="118"/>
      <c r="J14" s="117" t="s">
        <v>139</v>
      </c>
      <c r="K14" s="118"/>
      <c r="L14" s="2"/>
      <c r="M14" s="39"/>
      <c r="N14" s="39"/>
    </row>
    <row r="15" spans="6:14" s="18" customFormat="1" ht="12.75">
      <c r="F15" s="30"/>
      <c r="G15" s="96" t="s">
        <v>118</v>
      </c>
      <c r="H15" s="94" t="s">
        <v>67</v>
      </c>
      <c r="J15" s="96" t="s">
        <v>118</v>
      </c>
      <c r="K15" s="94" t="s">
        <v>67</v>
      </c>
      <c r="L15" s="2"/>
      <c r="M15" s="39"/>
      <c r="N15" s="39"/>
    </row>
    <row r="16" spans="5:14" s="18" customFormat="1" ht="12.75">
      <c r="E16" s="30" t="s">
        <v>3</v>
      </c>
      <c r="F16" s="30"/>
      <c r="G16" s="19" t="s">
        <v>79</v>
      </c>
      <c r="H16" s="5" t="s">
        <v>79</v>
      </c>
      <c r="J16" s="19" t="s">
        <v>79</v>
      </c>
      <c r="K16" s="5" t="s">
        <v>79</v>
      </c>
      <c r="L16" s="2"/>
      <c r="M16" s="39"/>
      <c r="N16" s="39"/>
    </row>
    <row r="17" spans="5:14" s="18" customFormat="1" ht="12.75">
      <c r="E17" s="30"/>
      <c r="F17" s="30"/>
      <c r="G17" s="17"/>
      <c r="H17" s="17"/>
      <c r="J17" s="17"/>
      <c r="K17" s="17"/>
      <c r="L17" s="2"/>
      <c r="M17" s="39"/>
      <c r="N17" s="39"/>
    </row>
    <row r="18" spans="5:14" s="18" customFormat="1" ht="15.75" customHeight="1">
      <c r="E18" s="30"/>
      <c r="F18" s="30"/>
      <c r="G18" s="17" t="s">
        <v>56</v>
      </c>
      <c r="H18" s="17" t="s">
        <v>55</v>
      </c>
      <c r="J18" s="17" t="s">
        <v>141</v>
      </c>
      <c r="K18" s="17" t="s">
        <v>141</v>
      </c>
      <c r="L18" s="2"/>
      <c r="M18" s="39"/>
      <c r="N18" s="39"/>
    </row>
    <row r="19" spans="5:14" s="18" customFormat="1" ht="12.75">
      <c r="E19" s="30"/>
      <c r="F19" s="30"/>
      <c r="G19" s="17" t="s">
        <v>54</v>
      </c>
      <c r="H19" s="17" t="s">
        <v>54</v>
      </c>
      <c r="J19" s="17" t="s">
        <v>59</v>
      </c>
      <c r="K19" s="17" t="s">
        <v>59</v>
      </c>
      <c r="L19" s="2"/>
      <c r="M19" s="39"/>
      <c r="N19" s="39"/>
    </row>
    <row r="20" spans="6:14" s="18" customFormat="1" ht="12.75">
      <c r="F20" s="30"/>
      <c r="G20" s="17" t="s">
        <v>140</v>
      </c>
      <c r="H20" s="17" t="s">
        <v>140</v>
      </c>
      <c r="J20" s="20" t="s">
        <v>53</v>
      </c>
      <c r="K20" s="20" t="s">
        <v>53</v>
      </c>
      <c r="L20" s="2"/>
      <c r="M20" s="39"/>
      <c r="N20" s="39"/>
    </row>
    <row r="21" spans="6:14" s="18" customFormat="1" ht="12.75">
      <c r="F21" s="30"/>
      <c r="G21" s="32"/>
      <c r="H21" s="6"/>
      <c r="J21" s="20"/>
      <c r="K21" s="6"/>
      <c r="L21" s="2"/>
      <c r="M21" s="39"/>
      <c r="N21" s="39"/>
    </row>
    <row r="22" spans="1:14" ht="15.75">
      <c r="A22" s="18" t="s">
        <v>15</v>
      </c>
      <c r="B22" s="18"/>
      <c r="C22" s="18"/>
      <c r="D22" s="18"/>
      <c r="E22" s="18"/>
      <c r="F22" s="30"/>
      <c r="G22" s="3">
        <v>32069166</v>
      </c>
      <c r="H22" s="3">
        <v>23783759</v>
      </c>
      <c r="J22" s="3">
        <v>68830708</v>
      </c>
      <c r="K22" s="3">
        <v>59698726</v>
      </c>
      <c r="L22" s="76"/>
      <c r="M22" s="42"/>
      <c r="N22" s="104"/>
    </row>
    <row r="23" spans="1:14" ht="15.75">
      <c r="A23" s="2"/>
      <c r="B23" s="18"/>
      <c r="C23" s="18"/>
      <c r="D23" s="18"/>
      <c r="E23" s="18"/>
      <c r="F23" s="30"/>
      <c r="G23" s="3"/>
      <c r="H23" s="7"/>
      <c r="J23" s="3"/>
      <c r="K23" s="7"/>
      <c r="L23" s="76"/>
      <c r="M23" s="42"/>
      <c r="N23" s="104"/>
    </row>
    <row r="24" spans="1:14" ht="15.75">
      <c r="A24" s="2" t="s">
        <v>16</v>
      </c>
      <c r="B24" s="18"/>
      <c r="C24" s="18"/>
      <c r="D24" s="18"/>
      <c r="E24" s="18"/>
      <c r="F24" s="30"/>
      <c r="G24" s="3">
        <v>-30660929</v>
      </c>
      <c r="H24" s="3">
        <v>-21731426</v>
      </c>
      <c r="J24" s="3">
        <v>-66733527</v>
      </c>
      <c r="K24" s="3">
        <v>-54964060</v>
      </c>
      <c r="L24" s="76"/>
      <c r="M24" s="42"/>
      <c r="N24" s="104"/>
    </row>
    <row r="25" spans="1:14" ht="15.75">
      <c r="A25" s="2"/>
      <c r="B25" s="18"/>
      <c r="C25" s="18"/>
      <c r="D25" s="18"/>
      <c r="E25" s="18"/>
      <c r="F25" s="30"/>
      <c r="G25" s="10"/>
      <c r="H25" s="8"/>
      <c r="J25" s="10"/>
      <c r="K25" s="8"/>
      <c r="L25" s="76"/>
      <c r="M25" s="42"/>
      <c r="N25" s="104"/>
    </row>
    <row r="26" spans="1:14" ht="15.75">
      <c r="A26" s="2" t="s">
        <v>131</v>
      </c>
      <c r="B26" s="18"/>
      <c r="C26" s="18"/>
      <c r="D26" s="18"/>
      <c r="E26" s="18"/>
      <c r="F26" s="30"/>
      <c r="G26" s="9">
        <f>SUM(G22:G25)</f>
        <v>1408237</v>
      </c>
      <c r="H26" s="9">
        <f>SUM(H22:H25)</f>
        <v>2052333</v>
      </c>
      <c r="J26" s="9">
        <f>SUM(J22:J25)</f>
        <v>2097181</v>
      </c>
      <c r="K26" s="9">
        <f>SUM(K22:K25)</f>
        <v>4734666</v>
      </c>
      <c r="L26" s="41"/>
      <c r="M26" s="42"/>
      <c r="N26" s="104"/>
    </row>
    <row r="27" spans="1:14" ht="15.75">
      <c r="A27" s="2"/>
      <c r="B27" s="18"/>
      <c r="C27" s="18"/>
      <c r="D27" s="18"/>
      <c r="E27" s="18"/>
      <c r="F27" s="30"/>
      <c r="G27" s="3"/>
      <c r="H27" s="7"/>
      <c r="J27" s="3"/>
      <c r="K27" s="7"/>
      <c r="L27" s="76"/>
      <c r="M27" s="42"/>
      <c r="N27" s="104"/>
    </row>
    <row r="28" spans="1:14" ht="15.75">
      <c r="A28" s="2" t="s">
        <v>70</v>
      </c>
      <c r="B28" s="18"/>
      <c r="C28" s="18"/>
      <c r="D28" s="18"/>
      <c r="E28" s="18"/>
      <c r="F28" s="30"/>
      <c r="G28" s="3">
        <v>-1404764</v>
      </c>
      <c r="H28" s="3">
        <v>-1305897</v>
      </c>
      <c r="J28" s="3">
        <v>-3995152</v>
      </c>
      <c r="K28" s="3">
        <v>-3472975</v>
      </c>
      <c r="L28" s="76"/>
      <c r="M28" s="42"/>
      <c r="N28" s="104"/>
    </row>
    <row r="29" spans="1:14" ht="15.75">
      <c r="A29" s="2" t="s">
        <v>17</v>
      </c>
      <c r="B29" s="18"/>
      <c r="C29" s="18"/>
      <c r="D29" s="18"/>
      <c r="E29" s="18"/>
      <c r="F29" s="30"/>
      <c r="G29" s="3">
        <v>85482</v>
      </c>
      <c r="H29" s="3">
        <v>84136</v>
      </c>
      <c r="J29" s="3">
        <v>243769</v>
      </c>
      <c r="K29" s="3">
        <v>257929</v>
      </c>
      <c r="L29" s="76"/>
      <c r="M29" s="42"/>
      <c r="N29" s="104"/>
    </row>
    <row r="30" spans="1:14" ht="15.75">
      <c r="A30" s="2"/>
      <c r="B30" s="18"/>
      <c r="C30" s="18"/>
      <c r="D30" s="18"/>
      <c r="E30" s="18"/>
      <c r="F30" s="30"/>
      <c r="G30" s="10"/>
      <c r="H30" s="8"/>
      <c r="J30" s="10"/>
      <c r="K30" s="8"/>
      <c r="L30" s="76"/>
      <c r="M30" s="42"/>
      <c r="N30" s="104"/>
    </row>
    <row r="31" spans="1:14" ht="15.75">
      <c r="A31" s="18" t="s">
        <v>121</v>
      </c>
      <c r="B31" s="18"/>
      <c r="C31" s="18"/>
      <c r="D31" s="18"/>
      <c r="E31" s="18"/>
      <c r="F31" s="30"/>
      <c r="G31" s="9">
        <f>SUM(G26:G30)</f>
        <v>88955</v>
      </c>
      <c r="H31" s="9">
        <f>SUM(H26:H30)</f>
        <v>830572</v>
      </c>
      <c r="J31" s="9">
        <f>SUM(J26:J30)</f>
        <v>-1654202</v>
      </c>
      <c r="K31" s="9">
        <f>SUM(K26:K30)</f>
        <v>1519620</v>
      </c>
      <c r="L31" s="41"/>
      <c r="M31" s="42"/>
      <c r="N31" s="104"/>
    </row>
    <row r="32" spans="1:14" ht="15.75">
      <c r="A32" s="2"/>
      <c r="B32" s="18"/>
      <c r="C32" s="18"/>
      <c r="D32" s="18"/>
      <c r="E32" s="18"/>
      <c r="F32" s="30"/>
      <c r="G32" s="3"/>
      <c r="H32" s="7"/>
      <c r="J32" s="3"/>
      <c r="K32" s="7"/>
      <c r="L32" s="76"/>
      <c r="M32" s="42"/>
      <c r="N32" s="104"/>
    </row>
    <row r="33" spans="1:14" ht="15.75">
      <c r="A33" s="2" t="s">
        <v>57</v>
      </c>
      <c r="B33" s="18"/>
      <c r="C33" s="18"/>
      <c r="D33" s="18"/>
      <c r="E33" s="18"/>
      <c r="F33" s="30"/>
      <c r="G33" s="3">
        <v>-389014</v>
      </c>
      <c r="H33" s="3">
        <v>-332896</v>
      </c>
      <c r="J33" s="3">
        <v>-1163532</v>
      </c>
      <c r="K33" s="3">
        <v>-918357</v>
      </c>
      <c r="L33" s="76"/>
      <c r="M33" s="42"/>
      <c r="N33" s="104"/>
    </row>
    <row r="34" spans="1:14" ht="15.75">
      <c r="A34" s="2" t="s">
        <v>18</v>
      </c>
      <c r="B34" s="18"/>
      <c r="C34" s="18"/>
      <c r="D34" s="18"/>
      <c r="E34" s="18"/>
      <c r="F34" s="30"/>
      <c r="G34" s="3">
        <v>5826</v>
      </c>
      <c r="H34" s="3">
        <v>1172</v>
      </c>
      <c r="J34" s="3">
        <v>17449</v>
      </c>
      <c r="K34" s="3">
        <v>4041</v>
      </c>
      <c r="L34" s="76"/>
      <c r="M34" s="42"/>
      <c r="N34" s="104"/>
    </row>
    <row r="35" spans="1:14" ht="15.75">
      <c r="A35" s="2"/>
      <c r="B35" s="18"/>
      <c r="C35" s="18"/>
      <c r="D35" s="18"/>
      <c r="E35" s="18"/>
      <c r="F35" s="30"/>
      <c r="G35" s="10"/>
      <c r="H35" s="8"/>
      <c r="J35" s="10"/>
      <c r="K35" s="8"/>
      <c r="L35" s="76"/>
      <c r="M35" s="42"/>
      <c r="N35" s="104"/>
    </row>
    <row r="36" spans="1:14" ht="15.75">
      <c r="A36" s="18" t="s">
        <v>120</v>
      </c>
      <c r="B36" s="18"/>
      <c r="C36" s="18"/>
      <c r="D36" s="18"/>
      <c r="E36" s="18"/>
      <c r="F36" s="30"/>
      <c r="G36" s="9">
        <f>SUM(G31:G35)</f>
        <v>-294233</v>
      </c>
      <c r="H36" s="9">
        <f>SUM(H31:H35)</f>
        <v>498848</v>
      </c>
      <c r="I36" s="9">
        <f>SUM(I31:I35)</f>
        <v>0</v>
      </c>
      <c r="J36" s="9">
        <f>SUM(J31:J35)</f>
        <v>-2800285</v>
      </c>
      <c r="K36" s="9">
        <f>SUM(K31:K35)</f>
        <v>605304</v>
      </c>
      <c r="L36" s="41"/>
      <c r="M36" s="42"/>
      <c r="N36" s="104"/>
    </row>
    <row r="37" spans="1:14" ht="15.75">
      <c r="A37" s="18"/>
      <c r="B37" s="18"/>
      <c r="C37" s="18"/>
      <c r="D37" s="18"/>
      <c r="E37" s="18"/>
      <c r="F37" s="30"/>
      <c r="G37" s="9"/>
      <c r="H37" s="9"/>
      <c r="J37" s="9"/>
      <c r="K37" s="9"/>
      <c r="L37" s="76"/>
      <c r="M37" s="42"/>
      <c r="N37" s="104"/>
    </row>
    <row r="38" spans="1:14" ht="15.75">
      <c r="A38" s="2" t="s">
        <v>19</v>
      </c>
      <c r="B38" s="18"/>
      <c r="C38" s="18"/>
      <c r="D38" s="18"/>
      <c r="E38" s="30" t="s">
        <v>20</v>
      </c>
      <c r="F38" s="30"/>
      <c r="G38" s="3">
        <v>-102809</v>
      </c>
      <c r="H38" s="3">
        <v>-274544</v>
      </c>
      <c r="J38" s="3">
        <v>-233760</v>
      </c>
      <c r="K38" s="3">
        <v>-332944</v>
      </c>
      <c r="L38" s="76"/>
      <c r="M38" s="42"/>
      <c r="N38" s="104"/>
    </row>
    <row r="39" spans="1:14" ht="15.75">
      <c r="A39" s="2"/>
      <c r="B39" s="18"/>
      <c r="C39" s="18"/>
      <c r="D39" s="18"/>
      <c r="E39" s="18"/>
      <c r="F39" s="30"/>
      <c r="G39" s="10"/>
      <c r="H39" s="10"/>
      <c r="J39" s="10"/>
      <c r="K39" s="10"/>
      <c r="L39" s="76"/>
      <c r="M39" s="42"/>
      <c r="N39" s="104"/>
    </row>
    <row r="40" spans="1:14" ht="16.5" thickBot="1">
      <c r="A40" s="18" t="s">
        <v>116</v>
      </c>
      <c r="B40" s="18"/>
      <c r="C40" s="18"/>
      <c r="D40" s="18"/>
      <c r="E40" s="18"/>
      <c r="F40" s="30"/>
      <c r="G40" s="97">
        <f>SUM(G36:G39)</f>
        <v>-397042</v>
      </c>
      <c r="H40" s="97">
        <f>SUM(H36:H39)</f>
        <v>224304</v>
      </c>
      <c r="J40" s="97">
        <f>SUM(J36:J39)</f>
        <v>-3034045</v>
      </c>
      <c r="K40" s="97">
        <f>SUM(K36:K39)</f>
        <v>272360</v>
      </c>
      <c r="L40" s="41"/>
      <c r="M40" s="42"/>
      <c r="N40" s="104"/>
    </row>
    <row r="41" spans="1:13" ht="16.5" thickTop="1">
      <c r="A41" s="18"/>
      <c r="B41" s="18"/>
      <c r="C41" s="18"/>
      <c r="D41" s="18"/>
      <c r="E41" s="18"/>
      <c r="F41" s="30"/>
      <c r="G41" s="9"/>
      <c r="H41" s="9"/>
      <c r="J41" s="9"/>
      <c r="K41" s="9"/>
      <c r="L41" s="76"/>
      <c r="M41" s="42"/>
    </row>
    <row r="42" spans="1:12" ht="15.75">
      <c r="A42" s="18" t="s">
        <v>68</v>
      </c>
      <c r="B42" s="18"/>
      <c r="C42" s="18"/>
      <c r="D42" s="18"/>
      <c r="E42" s="18"/>
      <c r="F42" s="30"/>
      <c r="G42" s="9"/>
      <c r="H42" s="9"/>
      <c r="J42" s="9"/>
      <c r="K42" s="9"/>
      <c r="L42" s="65"/>
    </row>
    <row r="43" spans="1:12" ht="15.75">
      <c r="A43" s="2" t="s">
        <v>69</v>
      </c>
      <c r="B43" s="18"/>
      <c r="C43" s="18"/>
      <c r="D43" s="18"/>
      <c r="E43" s="18"/>
      <c r="F43" s="30"/>
      <c r="G43" s="9">
        <f>G45-G44</f>
        <v>-397042</v>
      </c>
      <c r="H43" s="9">
        <f>H45-H44</f>
        <v>224304</v>
      </c>
      <c r="J43" s="9">
        <f>J45-J44</f>
        <v>-3034045</v>
      </c>
      <c r="K43" s="9">
        <f>K45-K44</f>
        <v>272360</v>
      </c>
      <c r="L43" s="65"/>
    </row>
    <row r="44" spans="1:12" ht="15.75">
      <c r="A44" s="2" t="s">
        <v>14</v>
      </c>
      <c r="B44" s="18"/>
      <c r="C44" s="18"/>
      <c r="D44" s="18"/>
      <c r="E44" s="18"/>
      <c r="F44" s="30"/>
      <c r="G44" s="10">
        <v>0</v>
      </c>
      <c r="H44" s="10">
        <v>0</v>
      </c>
      <c r="J44" s="10">
        <v>0</v>
      </c>
      <c r="K44" s="10">
        <v>0</v>
      </c>
      <c r="L44" s="65"/>
    </row>
    <row r="45" spans="1:12" ht="16.5" thickBot="1">
      <c r="A45" s="18" t="s">
        <v>116</v>
      </c>
      <c r="B45" s="18"/>
      <c r="C45" s="18"/>
      <c r="D45" s="18"/>
      <c r="E45" s="18"/>
      <c r="F45" s="30"/>
      <c r="G45" s="97">
        <f>G40</f>
        <v>-397042</v>
      </c>
      <c r="H45" s="97">
        <f>H40</f>
        <v>224304</v>
      </c>
      <c r="J45" s="97">
        <f>J40</f>
        <v>-3034045</v>
      </c>
      <c r="K45" s="97">
        <f>K40</f>
        <v>272360</v>
      </c>
      <c r="L45" s="65"/>
    </row>
    <row r="46" spans="1:11" ht="16.5" thickTop="1">
      <c r="A46" s="2"/>
      <c r="B46" s="18"/>
      <c r="C46" s="18"/>
      <c r="D46" s="18"/>
      <c r="E46" s="18"/>
      <c r="F46" s="30"/>
      <c r="G46" s="3"/>
      <c r="H46" s="3"/>
      <c r="J46" s="3"/>
      <c r="K46" s="3"/>
    </row>
    <row r="47" spans="1:11" ht="15.75">
      <c r="A47" s="2"/>
      <c r="B47" s="18"/>
      <c r="C47" s="18"/>
      <c r="D47" s="18"/>
      <c r="E47" s="18"/>
      <c r="F47" s="30"/>
      <c r="G47" s="3"/>
      <c r="H47" s="3"/>
      <c r="J47" s="3"/>
      <c r="K47" s="3"/>
    </row>
    <row r="48" spans="1:11" ht="15.75">
      <c r="A48" s="2" t="s">
        <v>119</v>
      </c>
      <c r="B48" s="18"/>
      <c r="C48" s="18"/>
      <c r="D48" s="18"/>
      <c r="E48" s="30" t="s">
        <v>21</v>
      </c>
      <c r="F48" s="30"/>
      <c r="G48" s="12">
        <f>(G43/('Consol.BS'!$G$41*10))*100</f>
        <v>-0.22747908788816315</v>
      </c>
      <c r="H48" s="12">
        <f>(H43/('Consol.BS'!$G$41*10))*100</f>
        <v>0.12851151598487454</v>
      </c>
      <c r="J48" s="12">
        <f>(J43/('Consol.BS'!$G$41*10))*100</f>
        <v>-1.7383092700813567</v>
      </c>
      <c r="K48" s="12">
        <f>(K43/('Consol.BS'!$G$41*10))*100</f>
        <v>0.15604445972269967</v>
      </c>
    </row>
    <row r="49" spans="1:11" ht="15.75">
      <c r="A49" s="2"/>
      <c r="B49" s="18"/>
      <c r="C49" s="18"/>
      <c r="D49" s="18"/>
      <c r="E49" s="18"/>
      <c r="F49" s="30"/>
      <c r="G49" s="3"/>
      <c r="H49" s="3"/>
      <c r="J49" s="3"/>
      <c r="K49" s="3"/>
    </row>
    <row r="50" spans="1:11" ht="15.75">
      <c r="A50" s="2" t="s">
        <v>22</v>
      </c>
      <c r="B50" s="18"/>
      <c r="C50" s="18"/>
      <c r="D50" s="18"/>
      <c r="E50" s="30" t="s">
        <v>21</v>
      </c>
      <c r="F50" s="30"/>
      <c r="G50" s="9" t="s">
        <v>23</v>
      </c>
      <c r="H50" s="9" t="s">
        <v>23</v>
      </c>
      <c r="I50" s="111"/>
      <c r="J50" s="9" t="s">
        <v>23</v>
      </c>
      <c r="K50" s="9" t="s">
        <v>23</v>
      </c>
    </row>
    <row r="51" spans="1:11" ht="15.75">
      <c r="A51" s="2"/>
      <c r="B51" s="18"/>
      <c r="C51" s="18"/>
      <c r="D51" s="18"/>
      <c r="E51" s="18"/>
      <c r="F51" s="30"/>
      <c r="G51" s="3"/>
      <c r="H51" s="7"/>
      <c r="J51" s="3"/>
      <c r="K51" s="7"/>
    </row>
    <row r="52" spans="1:11" ht="15.75">
      <c r="A52" s="109" t="s">
        <v>134</v>
      </c>
      <c r="B52" s="112"/>
      <c r="C52" s="112"/>
      <c r="D52" s="18"/>
      <c r="E52" s="18"/>
      <c r="F52" s="30"/>
      <c r="G52" s="3"/>
      <c r="H52" s="7"/>
      <c r="J52" s="3"/>
      <c r="K52" s="7"/>
    </row>
    <row r="53" spans="1:11" ht="15.75">
      <c r="A53" s="109" t="s">
        <v>132</v>
      </c>
      <c r="B53" s="112"/>
      <c r="C53" s="109" t="s">
        <v>133</v>
      </c>
      <c r="D53" s="18"/>
      <c r="E53" s="18"/>
      <c r="F53" s="30"/>
      <c r="G53" s="3"/>
      <c r="H53" s="7"/>
      <c r="J53" s="3"/>
      <c r="K53" s="7"/>
    </row>
    <row r="54" spans="1:11" ht="15.75">
      <c r="A54" s="2"/>
      <c r="B54" s="18"/>
      <c r="C54" s="18"/>
      <c r="D54" s="18"/>
      <c r="E54" s="37"/>
      <c r="F54" s="30"/>
      <c r="G54" s="3"/>
      <c r="H54" s="7"/>
      <c r="J54" s="3"/>
      <c r="K54" s="7"/>
    </row>
    <row r="55" spans="1:11" ht="15.75">
      <c r="A55" s="38"/>
      <c r="B55" s="39"/>
      <c r="C55" s="39"/>
      <c r="D55" s="39"/>
      <c r="E55" s="39"/>
      <c r="F55" s="40"/>
      <c r="G55" s="42"/>
      <c r="H55" s="21"/>
      <c r="I55" s="29"/>
      <c r="J55" s="42"/>
      <c r="K55" s="21"/>
    </row>
    <row r="56" spans="1:11" ht="15.75">
      <c r="A56" s="38"/>
      <c r="B56" s="39"/>
      <c r="C56" s="39"/>
      <c r="D56" s="39"/>
      <c r="E56" s="43"/>
      <c r="F56" s="40"/>
      <c r="G56" s="42"/>
      <c r="H56" s="21"/>
      <c r="I56" s="29"/>
      <c r="J56" s="42"/>
      <c r="K56" s="21"/>
    </row>
    <row r="57" spans="1:11" ht="15.75" customHeight="1">
      <c r="A57" s="116" t="s">
        <v>122</v>
      </c>
      <c r="B57" s="116"/>
      <c r="C57" s="116"/>
      <c r="D57" s="116"/>
      <c r="E57" s="116"/>
      <c r="F57" s="116"/>
      <c r="G57" s="116"/>
      <c r="H57" s="116"/>
      <c r="I57" s="116"/>
      <c r="J57" s="116"/>
      <c r="K57" s="116"/>
    </row>
    <row r="58" spans="1:11" ht="15.75">
      <c r="A58" s="116"/>
      <c r="B58" s="116"/>
      <c r="C58" s="116"/>
      <c r="D58" s="116"/>
      <c r="E58" s="116"/>
      <c r="F58" s="116"/>
      <c r="G58" s="116"/>
      <c r="H58" s="116"/>
      <c r="I58" s="116"/>
      <c r="J58" s="116"/>
      <c r="K58" s="116"/>
    </row>
    <row r="59" spans="1:11" ht="15.75">
      <c r="A59" s="2"/>
      <c r="B59" s="18"/>
      <c r="C59" s="18"/>
      <c r="D59" s="18"/>
      <c r="E59" s="18"/>
      <c r="F59" s="30"/>
      <c r="G59" s="3"/>
      <c r="H59" s="7"/>
      <c r="J59" s="3"/>
      <c r="K59" s="7"/>
    </row>
    <row r="60" spans="1:11" ht="15.75">
      <c r="A60" s="2"/>
      <c r="B60" s="18"/>
      <c r="C60" s="18"/>
      <c r="D60" s="18"/>
      <c r="E60" s="18"/>
      <c r="F60" s="30"/>
      <c r="G60" s="3"/>
      <c r="H60" s="7"/>
      <c r="J60" s="3"/>
      <c r="K60" s="7"/>
    </row>
    <row r="61" spans="1:11" ht="15.75">
      <c r="A61" s="2"/>
      <c r="B61" s="18"/>
      <c r="C61" s="18"/>
      <c r="D61" s="18"/>
      <c r="E61" s="18"/>
      <c r="F61" s="30"/>
      <c r="G61" s="3"/>
      <c r="H61" s="7"/>
      <c r="J61" s="3"/>
      <c r="K61" s="7"/>
    </row>
    <row r="62" spans="1:11" ht="15.75">
      <c r="A62" s="2"/>
      <c r="B62" s="18"/>
      <c r="C62" s="18"/>
      <c r="D62" s="18"/>
      <c r="E62" s="18"/>
      <c r="F62" s="30"/>
      <c r="G62" s="3"/>
      <c r="H62" s="7"/>
      <c r="J62" s="3"/>
      <c r="K62" s="7"/>
    </row>
    <row r="63" spans="1:11" ht="15.75">
      <c r="A63" s="2"/>
      <c r="B63" s="18"/>
      <c r="C63" s="18"/>
      <c r="D63" s="18"/>
      <c r="E63" s="18"/>
      <c r="F63" s="30"/>
      <c r="G63" s="3"/>
      <c r="H63" s="7"/>
      <c r="J63" s="3"/>
      <c r="K63" s="7"/>
    </row>
    <row r="64" spans="1:11" ht="15.75">
      <c r="A64" s="2"/>
      <c r="B64" s="2"/>
      <c r="C64" s="2"/>
      <c r="D64" s="2"/>
      <c r="E64" s="2"/>
      <c r="F64" s="45"/>
      <c r="G64" s="3"/>
      <c r="H64" s="7"/>
      <c r="J64" s="3"/>
      <c r="K64" s="7"/>
    </row>
    <row r="65" spans="1:11" ht="15.75">
      <c r="A65" s="2"/>
      <c r="B65" s="2"/>
      <c r="C65" s="2"/>
      <c r="D65" s="2"/>
      <c r="E65" s="2"/>
      <c r="F65" s="45"/>
      <c r="G65" s="3"/>
      <c r="H65" s="7"/>
      <c r="J65" s="3"/>
      <c r="K65" s="7"/>
    </row>
    <row r="66" spans="1:11" ht="15.75">
      <c r="A66" s="2"/>
      <c r="B66" s="2"/>
      <c r="C66" s="2"/>
      <c r="D66" s="2"/>
      <c r="E66" s="2"/>
      <c r="F66" s="45"/>
      <c r="G66" s="3"/>
      <c r="H66" s="7"/>
      <c r="J66" s="3"/>
      <c r="K66" s="7"/>
    </row>
    <row r="67" spans="1:11" ht="15.75">
      <c r="A67" s="2"/>
      <c r="B67" s="2"/>
      <c r="C67" s="2"/>
      <c r="D67" s="2"/>
      <c r="E67" s="2"/>
      <c r="F67" s="45"/>
      <c r="G67" s="3"/>
      <c r="H67" s="7"/>
      <c r="J67" s="3"/>
      <c r="K67" s="7"/>
    </row>
    <row r="68" spans="1:11" ht="15.75">
      <c r="A68" s="2"/>
      <c r="B68" s="2"/>
      <c r="C68" s="2"/>
      <c r="D68" s="2"/>
      <c r="E68" s="2"/>
      <c r="F68" s="45"/>
      <c r="G68" s="3"/>
      <c r="H68" s="7"/>
      <c r="J68" s="3"/>
      <c r="K68" s="7"/>
    </row>
    <row r="69" spans="1:10" ht="15.75">
      <c r="A69" s="2"/>
      <c r="B69" s="2"/>
      <c r="C69" s="2"/>
      <c r="D69" s="2"/>
      <c r="E69" s="2"/>
      <c r="F69" s="45"/>
      <c r="G69" s="3"/>
      <c r="H69" s="13"/>
      <c r="J69" s="3"/>
    </row>
    <row r="70" spans="1:11" ht="15.75">
      <c r="A70" s="2"/>
      <c r="B70" s="18"/>
      <c r="C70" s="18"/>
      <c r="D70" s="18"/>
      <c r="E70" s="18"/>
      <c r="F70" s="30"/>
      <c r="G70" s="3"/>
      <c r="H70" s="7"/>
      <c r="J70" s="3"/>
      <c r="K70" s="7"/>
    </row>
    <row r="71" spans="1:11" ht="15.75">
      <c r="A71" s="2"/>
      <c r="B71" s="18"/>
      <c r="C71" s="18"/>
      <c r="D71" s="18"/>
      <c r="E71" s="18"/>
      <c r="F71" s="30"/>
      <c r="G71" s="47"/>
      <c r="H71" s="7"/>
      <c r="J71" s="47"/>
      <c r="K71" s="7"/>
    </row>
    <row r="72" spans="1:11" ht="15.75">
      <c r="A72" s="26"/>
      <c r="G72" s="48"/>
      <c r="H72" s="14"/>
      <c r="J72" s="48"/>
      <c r="K72" s="14"/>
    </row>
    <row r="73" spans="1:11" ht="15.75">
      <c r="A73" s="26"/>
      <c r="G73" s="48"/>
      <c r="H73" s="14"/>
      <c r="J73" s="48"/>
      <c r="K73" s="14"/>
    </row>
    <row r="74" spans="1:11" ht="15.75">
      <c r="A74" s="26"/>
      <c r="G74" s="48"/>
      <c r="H74" s="14"/>
      <c r="J74" s="48"/>
      <c r="K74" s="14"/>
    </row>
    <row r="75" spans="1:11" ht="15.75">
      <c r="A75" s="26"/>
      <c r="G75" s="48"/>
      <c r="H75" s="14"/>
      <c r="J75" s="48"/>
      <c r="K75" s="14"/>
    </row>
    <row r="76" spans="1:11" ht="15.75">
      <c r="A76" s="26"/>
      <c r="G76" s="48"/>
      <c r="H76" s="14"/>
      <c r="J76" s="48"/>
      <c r="K76" s="14"/>
    </row>
    <row r="77" spans="1:10" ht="15.75">
      <c r="A77" s="26"/>
      <c r="G77" s="48"/>
      <c r="H77" s="14"/>
      <c r="J77" s="48"/>
    </row>
    <row r="78" spans="1:11" ht="15.75">
      <c r="A78" s="26"/>
      <c r="G78" s="25"/>
      <c r="H78" s="15"/>
      <c r="J78" s="25"/>
      <c r="K78" s="15"/>
    </row>
    <row r="79" spans="1:11" ht="15.75">
      <c r="A79" s="26"/>
      <c r="G79" s="25"/>
      <c r="H79" s="15"/>
      <c r="J79" s="25"/>
      <c r="K79" s="49">
        <v>2</v>
      </c>
    </row>
    <row r="80" spans="1:11" ht="15.75">
      <c r="A80" s="26"/>
      <c r="G80" s="25"/>
      <c r="H80" s="15"/>
      <c r="J80" s="25"/>
      <c r="K80" s="15"/>
    </row>
    <row r="81" spans="1:11" ht="15.75">
      <c r="A81" s="26"/>
      <c r="G81" s="25"/>
      <c r="H81" s="15"/>
      <c r="J81" s="25"/>
      <c r="K81" s="15"/>
    </row>
    <row r="82" spans="1:11" ht="15.75">
      <c r="A82" s="26"/>
      <c r="G82" s="25"/>
      <c r="H82" s="15"/>
      <c r="J82" s="25"/>
      <c r="K82" s="15"/>
    </row>
    <row r="83" spans="1:11" ht="15.75">
      <c r="A83" s="26"/>
      <c r="G83" s="25"/>
      <c r="H83" s="15"/>
      <c r="J83" s="25"/>
      <c r="K83" s="15"/>
    </row>
    <row r="84" spans="1:11" ht="15.75">
      <c r="A84" s="26"/>
      <c r="G84" s="25"/>
      <c r="H84" s="15"/>
      <c r="J84" s="25"/>
      <c r="K84" s="15"/>
    </row>
    <row r="85" spans="1:11" ht="15.75">
      <c r="A85" s="26"/>
      <c r="G85" s="25"/>
      <c r="H85" s="15"/>
      <c r="J85" s="25"/>
      <c r="K85" s="15"/>
    </row>
    <row r="86" spans="1:8" ht="15.75">
      <c r="A86" s="26"/>
      <c r="G86" s="25"/>
      <c r="H86" s="15"/>
    </row>
    <row r="87" spans="1:8" ht="15.75">
      <c r="A87" s="26"/>
      <c r="G87" s="25"/>
      <c r="H87" s="15"/>
    </row>
    <row r="88" spans="1:8" ht="15.75">
      <c r="A88" s="26"/>
      <c r="G88" s="25"/>
      <c r="H88" s="15"/>
    </row>
    <row r="89" spans="1:8" ht="15.75">
      <c r="A89" s="26"/>
      <c r="G89" s="25"/>
      <c r="H89" s="15"/>
    </row>
    <row r="90" spans="1:8" ht="15.75">
      <c r="A90" s="26"/>
      <c r="G90" s="25"/>
      <c r="H90" s="15"/>
    </row>
    <row r="91" spans="1:8" ht="15.75">
      <c r="A91" s="26"/>
      <c r="G91" s="25"/>
      <c r="H91" s="15"/>
    </row>
    <row r="92" spans="1:8" ht="15.75">
      <c r="A92" s="26"/>
      <c r="G92" s="25"/>
      <c r="H92" s="15"/>
    </row>
    <row r="93" spans="1:8" ht="15.75">
      <c r="A93" s="26"/>
      <c r="G93" s="25"/>
      <c r="H93" s="15"/>
    </row>
    <row r="94" spans="1:8" ht="15.75">
      <c r="A94" s="26"/>
      <c r="G94" s="25"/>
      <c r="H94" s="15"/>
    </row>
    <row r="95" spans="1:8" ht="15.75">
      <c r="A95" s="26"/>
      <c r="G95" s="25"/>
      <c r="H95" s="15"/>
    </row>
    <row r="96" spans="1:8" ht="15.75">
      <c r="A96" s="26"/>
      <c r="G96" s="25"/>
      <c r="H96" s="15"/>
    </row>
    <row r="97" spans="1:8" ht="15.75">
      <c r="A97" s="26"/>
      <c r="G97" s="25"/>
      <c r="H97" s="15"/>
    </row>
    <row r="98" spans="1:8" ht="15.75">
      <c r="A98" s="26"/>
      <c r="G98" s="25"/>
      <c r="H98" s="15"/>
    </row>
    <row r="99" spans="1:8" ht="15.75">
      <c r="A99" s="26"/>
      <c r="G99" s="25"/>
      <c r="H99" s="15"/>
    </row>
    <row r="100" spans="1:8" ht="15.75">
      <c r="A100" s="26"/>
      <c r="G100" s="25"/>
      <c r="H100" s="15"/>
    </row>
    <row r="101" spans="1:8" ht="15.75">
      <c r="A101" s="26"/>
      <c r="G101" s="25"/>
      <c r="H101" s="15"/>
    </row>
    <row r="102" spans="1:8" ht="15.75">
      <c r="A102" s="26"/>
      <c r="G102" s="25"/>
      <c r="H102" s="15"/>
    </row>
    <row r="103" spans="1:8" ht="15.75">
      <c r="A103" s="26"/>
      <c r="G103" s="25"/>
      <c r="H103" s="15"/>
    </row>
    <row r="104" spans="7:8" ht="15.75">
      <c r="G104" s="25"/>
      <c r="H104" s="15"/>
    </row>
    <row r="105" spans="7:8" ht="15.75">
      <c r="G105" s="25"/>
      <c r="H105" s="15"/>
    </row>
    <row r="106" spans="7:8" ht="15.75">
      <c r="G106" s="25"/>
      <c r="H106" s="15"/>
    </row>
    <row r="107" spans="7:8" ht="15.75">
      <c r="G107" s="25"/>
      <c r="H107" s="15"/>
    </row>
    <row r="108" spans="7:8" ht="15.75">
      <c r="G108" s="25"/>
      <c r="H108" s="15"/>
    </row>
    <row r="109" spans="7:8" ht="15.75">
      <c r="G109" s="25"/>
      <c r="H109" s="15"/>
    </row>
    <row r="110" spans="7:8" ht="15.75">
      <c r="G110" s="25"/>
      <c r="H110" s="15"/>
    </row>
    <row r="111" spans="7:8" ht="15.75">
      <c r="G111" s="25"/>
      <c r="H111" s="15"/>
    </row>
    <row r="112" spans="7:8" ht="15.75">
      <c r="G112" s="25"/>
      <c r="H112" s="15"/>
    </row>
    <row r="113" spans="7:8" ht="15.75">
      <c r="G113" s="25"/>
      <c r="H113" s="15"/>
    </row>
    <row r="114" spans="7:8" ht="15.75">
      <c r="G114" s="25"/>
      <c r="H114" s="15"/>
    </row>
    <row r="115" spans="7:8" ht="15.75">
      <c r="G115" s="25"/>
      <c r="H115" s="15"/>
    </row>
    <row r="116" spans="7:8" ht="15.75">
      <c r="G116" s="25"/>
      <c r="H116" s="15"/>
    </row>
    <row r="117" spans="7:8" ht="15.75">
      <c r="G117" s="25"/>
      <c r="H117" s="15"/>
    </row>
    <row r="118" spans="7:8" ht="15.75">
      <c r="G118" s="25"/>
      <c r="H118" s="15"/>
    </row>
    <row r="119" spans="7:8" ht="15.75">
      <c r="G119" s="25"/>
      <c r="H119" s="15"/>
    </row>
    <row r="120" spans="7:8" ht="15.75">
      <c r="G120" s="25"/>
      <c r="H120" s="15"/>
    </row>
    <row r="121" spans="7:8" ht="15.75">
      <c r="G121" s="25"/>
      <c r="H121" s="15"/>
    </row>
    <row r="122" spans="7:8" ht="15.75">
      <c r="G122" s="25"/>
      <c r="H122" s="15"/>
    </row>
    <row r="123" spans="7:8" ht="15.75">
      <c r="G123" s="25"/>
      <c r="H123" s="15"/>
    </row>
    <row r="124" spans="7:8" ht="15.75">
      <c r="G124" s="25"/>
      <c r="H124" s="15"/>
    </row>
    <row r="125" spans="7:8" ht="15.75">
      <c r="G125" s="25"/>
      <c r="H125" s="15"/>
    </row>
    <row r="126" spans="7:8" ht="15.75">
      <c r="G126" s="25"/>
      <c r="H126" s="15"/>
    </row>
    <row r="127" spans="7:8" ht="15.75">
      <c r="G127" s="25"/>
      <c r="H127" s="15"/>
    </row>
    <row r="128" spans="7:8" ht="15.75">
      <c r="G128" s="25"/>
      <c r="H128" s="16"/>
    </row>
    <row r="129" spans="7:8" ht="15.75">
      <c r="G129" s="25"/>
      <c r="H129" s="16"/>
    </row>
    <row r="130" spans="7:8" ht="15.75">
      <c r="G130" s="25"/>
      <c r="H130" s="16"/>
    </row>
    <row r="131" spans="7:8" ht="15.75">
      <c r="G131" s="25"/>
      <c r="H131" s="16"/>
    </row>
    <row r="132" spans="7:8" ht="15.75">
      <c r="G132" s="25"/>
      <c r="H132" s="16"/>
    </row>
    <row r="133" spans="7:8" ht="15.75">
      <c r="G133" s="25"/>
      <c r="H133" s="16"/>
    </row>
    <row r="134" spans="7:8" ht="15.75">
      <c r="G134" s="25"/>
      <c r="H134" s="16"/>
    </row>
    <row r="135" spans="7:8" ht="15.75">
      <c r="G135" s="25"/>
      <c r="H135" s="16"/>
    </row>
    <row r="136" spans="7:8" ht="15.75">
      <c r="G136" s="25"/>
      <c r="H136" s="16"/>
    </row>
    <row r="137" spans="7:8" ht="15.75">
      <c r="G137" s="25"/>
      <c r="H137" s="16"/>
    </row>
    <row r="138" spans="7:8" ht="15.75">
      <c r="G138" s="25"/>
      <c r="H138" s="16"/>
    </row>
    <row r="139" spans="7:8" ht="15.75">
      <c r="G139" s="25"/>
      <c r="H139" s="16"/>
    </row>
    <row r="140" spans="7:8" ht="15.75">
      <c r="G140" s="25"/>
      <c r="H140" s="16"/>
    </row>
    <row r="141" spans="7:8" ht="15.75">
      <c r="G141" s="25"/>
      <c r="H141" s="16"/>
    </row>
    <row r="142" spans="7:8" ht="15.75">
      <c r="G142" s="25"/>
      <c r="H142" s="16"/>
    </row>
    <row r="143" spans="7:8" ht="15.75">
      <c r="G143" s="25"/>
      <c r="H143" s="16"/>
    </row>
    <row r="144" spans="7:8" ht="15.75">
      <c r="G144" s="25"/>
      <c r="H144" s="16"/>
    </row>
    <row r="145" spans="7:8" ht="15.75">
      <c r="G145" s="25"/>
      <c r="H145" s="16"/>
    </row>
    <row r="146" spans="7:8" ht="15.75">
      <c r="G146" s="25"/>
      <c r="H146" s="16"/>
    </row>
    <row r="147" spans="7:8" ht="15.75">
      <c r="G147" s="25"/>
      <c r="H147" s="16"/>
    </row>
    <row r="148" spans="7:8" ht="15.75">
      <c r="G148" s="25"/>
      <c r="H148" s="16"/>
    </row>
    <row r="149" spans="7:8" ht="15.75">
      <c r="G149" s="25"/>
      <c r="H149" s="16"/>
    </row>
    <row r="150" spans="7:8" ht="15.75">
      <c r="G150" s="25"/>
      <c r="H150" s="16"/>
    </row>
    <row r="151" spans="7:8" ht="15.75">
      <c r="G151" s="25"/>
      <c r="H151" s="16"/>
    </row>
    <row r="152" spans="7:8" ht="15.75">
      <c r="G152" s="25"/>
      <c r="H152" s="16"/>
    </row>
    <row r="153" spans="7:8" ht="15.75">
      <c r="G153" s="25"/>
      <c r="H153" s="16"/>
    </row>
    <row r="154" spans="7:8" ht="15.75">
      <c r="G154" s="25"/>
      <c r="H154" s="16"/>
    </row>
    <row r="155" spans="7:8" ht="15.75">
      <c r="G155" s="25"/>
      <c r="H155" s="16"/>
    </row>
    <row r="156" spans="7:8" ht="15.75">
      <c r="G156" s="25"/>
      <c r="H156" s="16"/>
    </row>
    <row r="157" spans="7:8" ht="15.75">
      <c r="G157" s="25"/>
      <c r="H157" s="16"/>
    </row>
    <row r="158" spans="7:8" ht="15.75">
      <c r="G158" s="25"/>
      <c r="H158" s="16"/>
    </row>
    <row r="159" spans="7:8" ht="15.75">
      <c r="G159" s="25"/>
      <c r="H159" s="16"/>
    </row>
    <row r="160" spans="7:8" ht="15.75">
      <c r="G160" s="25"/>
      <c r="H160" s="16"/>
    </row>
    <row r="161" spans="7:8" ht="15.75">
      <c r="G161" s="25"/>
      <c r="H161" s="16"/>
    </row>
    <row r="162" spans="7:8" ht="15.75">
      <c r="G162" s="25"/>
      <c r="H162" s="16"/>
    </row>
    <row r="163" spans="7:8" ht="15.75">
      <c r="G163" s="25"/>
      <c r="H163" s="16"/>
    </row>
    <row r="164" spans="7:8" ht="15.75">
      <c r="G164" s="25"/>
      <c r="H164" s="16"/>
    </row>
    <row r="165" spans="7:8" ht="15.75">
      <c r="G165" s="25"/>
      <c r="H165" s="16"/>
    </row>
    <row r="166" spans="7:8" ht="15.75">
      <c r="G166" s="25"/>
      <c r="H166" s="16"/>
    </row>
    <row r="167" spans="7:8" ht="15.75">
      <c r="G167" s="25"/>
      <c r="H167" s="16"/>
    </row>
    <row r="168" spans="7:8" ht="15.75">
      <c r="G168" s="25"/>
      <c r="H168" s="16"/>
    </row>
    <row r="169" spans="7:8" ht="15.75">
      <c r="G169" s="25"/>
      <c r="H169" s="16"/>
    </row>
    <row r="170" spans="7:8" ht="15.75">
      <c r="G170" s="25"/>
      <c r="H170" s="16"/>
    </row>
    <row r="171" spans="7:8" ht="15.75">
      <c r="G171" s="25"/>
      <c r="H171" s="16"/>
    </row>
    <row r="172" spans="7:8" ht="15.75">
      <c r="G172" s="25"/>
      <c r="H172" s="16"/>
    </row>
    <row r="173" spans="7:8" ht="15.75">
      <c r="G173" s="25"/>
      <c r="H173" s="16"/>
    </row>
    <row r="174" spans="7:8" ht="15.75">
      <c r="G174" s="25"/>
      <c r="H174" s="16"/>
    </row>
    <row r="175" spans="7:8" ht="15.75">
      <c r="G175" s="25"/>
      <c r="H175" s="16"/>
    </row>
    <row r="176" spans="7:8" ht="15.75">
      <c r="G176" s="25"/>
      <c r="H176" s="16"/>
    </row>
    <row r="177" spans="7:8" ht="15.75">
      <c r="G177" s="25"/>
      <c r="H177" s="16"/>
    </row>
    <row r="178" spans="7:8" ht="15.75">
      <c r="G178" s="25"/>
      <c r="H178" s="16"/>
    </row>
    <row r="179" spans="7:8" ht="15.75">
      <c r="G179" s="25"/>
      <c r="H179" s="16"/>
    </row>
    <row r="180" spans="7:8" ht="15.75">
      <c r="G180" s="25"/>
      <c r="H180" s="16"/>
    </row>
    <row r="181" spans="7:8" ht="15.75">
      <c r="G181" s="25"/>
      <c r="H181" s="16"/>
    </row>
    <row r="182" spans="7:8" ht="15.75">
      <c r="G182" s="25"/>
      <c r="H182" s="16"/>
    </row>
    <row r="183" spans="7:8" ht="15.75">
      <c r="G183" s="25"/>
      <c r="H183" s="16"/>
    </row>
    <row r="184" spans="7:8" ht="15.75">
      <c r="G184" s="25"/>
      <c r="H184" s="16"/>
    </row>
    <row r="185" spans="7:8" ht="15.75">
      <c r="G185" s="25"/>
      <c r="H185" s="16"/>
    </row>
    <row r="186" spans="7:8" ht="15.75">
      <c r="G186" s="25"/>
      <c r="H186" s="16"/>
    </row>
    <row r="187" spans="7:8" ht="15.75">
      <c r="G187" s="25"/>
      <c r="H187" s="16"/>
    </row>
    <row r="188" spans="7:8" ht="15.75">
      <c r="G188" s="25"/>
      <c r="H188" s="16"/>
    </row>
    <row r="189" spans="7:8" ht="15.75">
      <c r="G189" s="25"/>
      <c r="H189" s="16"/>
    </row>
    <row r="190" spans="7:8" ht="15.75">
      <c r="G190" s="25"/>
      <c r="H190" s="16"/>
    </row>
    <row r="191" spans="7:8" ht="15.75">
      <c r="G191" s="25"/>
      <c r="H191" s="16"/>
    </row>
    <row r="192" spans="7:8" ht="15.75">
      <c r="G192" s="25"/>
      <c r="H192" s="16"/>
    </row>
    <row r="193" spans="7:8" ht="15.75">
      <c r="G193" s="25"/>
      <c r="H193" s="16"/>
    </row>
    <row r="194" spans="7:8" ht="15.75">
      <c r="G194" s="25"/>
      <c r="H194" s="16"/>
    </row>
    <row r="195" spans="7:8" ht="15.75">
      <c r="G195" s="25"/>
      <c r="H195" s="16"/>
    </row>
    <row r="196" spans="7:8" ht="15.75">
      <c r="G196" s="25"/>
      <c r="H196" s="16"/>
    </row>
    <row r="197" spans="7:8" ht="15.75">
      <c r="G197" s="25"/>
      <c r="H197" s="16"/>
    </row>
    <row r="198" spans="7:8" ht="15.75">
      <c r="G198" s="25"/>
      <c r="H198" s="16"/>
    </row>
    <row r="199" spans="7:8" ht="15.75">
      <c r="G199" s="25"/>
      <c r="H199" s="16"/>
    </row>
    <row r="200" spans="7:8" ht="15.75">
      <c r="G200" s="25"/>
      <c r="H200" s="16"/>
    </row>
    <row r="201" spans="7:8" ht="15.75">
      <c r="G201" s="25"/>
      <c r="H201" s="16"/>
    </row>
    <row r="202" spans="7:8" ht="15.75">
      <c r="G202" s="25"/>
      <c r="H202" s="16"/>
    </row>
    <row r="203" spans="7:8" ht="15.75">
      <c r="G203" s="25"/>
      <c r="H203" s="16"/>
    </row>
    <row r="204" spans="7:8" ht="15.75">
      <c r="G204" s="25"/>
      <c r="H204" s="16"/>
    </row>
    <row r="205" spans="7:8" ht="15.75">
      <c r="G205" s="25"/>
      <c r="H205" s="16"/>
    </row>
    <row r="206" spans="7:8" ht="15.75">
      <c r="G206" s="25"/>
      <c r="H206" s="16"/>
    </row>
    <row r="207" spans="7:8" ht="15.75">
      <c r="G207" s="25"/>
      <c r="H207" s="16"/>
    </row>
    <row r="208" spans="7:8" ht="15.75">
      <c r="G208" s="25"/>
      <c r="H208" s="16"/>
    </row>
    <row r="209" spans="7:8" ht="15.75">
      <c r="G209" s="25"/>
      <c r="H209" s="16"/>
    </row>
    <row r="210" spans="7:8" ht="15.75">
      <c r="G210" s="25"/>
      <c r="H210" s="16"/>
    </row>
    <row r="211" spans="7:8" ht="15.75">
      <c r="G211" s="25"/>
      <c r="H211" s="16"/>
    </row>
    <row r="212" spans="7:8" ht="15.75">
      <c r="G212" s="25"/>
      <c r="H212" s="16"/>
    </row>
    <row r="213" spans="7:8" ht="15.75">
      <c r="G213" s="25"/>
      <c r="H213" s="16"/>
    </row>
    <row r="214" spans="7:8" ht="15.75">
      <c r="G214" s="25"/>
      <c r="H214" s="16"/>
    </row>
    <row r="215" spans="7:8" ht="15.75">
      <c r="G215" s="25"/>
      <c r="H215" s="16"/>
    </row>
    <row r="216" spans="7:8" ht="15.75">
      <c r="G216" s="25"/>
      <c r="H216" s="16"/>
    </row>
    <row r="217" spans="7:8" ht="15.75">
      <c r="G217" s="25"/>
      <c r="H217" s="16"/>
    </row>
    <row r="218" spans="7:8" ht="15.75">
      <c r="G218" s="25"/>
      <c r="H218" s="16"/>
    </row>
    <row r="219" spans="7:8" ht="15.75">
      <c r="G219" s="25"/>
      <c r="H219" s="16"/>
    </row>
    <row r="220" spans="7:8" ht="15.75">
      <c r="G220" s="25"/>
      <c r="H220" s="16"/>
    </row>
    <row r="221" spans="7:8" ht="15.75">
      <c r="G221" s="25"/>
      <c r="H221" s="16"/>
    </row>
    <row r="222" spans="7:8" ht="15.75">
      <c r="G222" s="25"/>
      <c r="H222" s="16"/>
    </row>
    <row r="223" spans="7:8" ht="15.75">
      <c r="G223" s="25"/>
      <c r="H223" s="16"/>
    </row>
    <row r="224" spans="7:8" ht="15.75">
      <c r="G224" s="25"/>
      <c r="H224" s="16"/>
    </row>
    <row r="225" spans="7:8" ht="15.75">
      <c r="G225" s="25"/>
      <c r="H225" s="16"/>
    </row>
    <row r="226" spans="7:8" ht="15.75">
      <c r="G226" s="25"/>
      <c r="H226" s="16"/>
    </row>
    <row r="227" spans="7:8" ht="15.75">
      <c r="G227" s="25"/>
      <c r="H227" s="16"/>
    </row>
    <row r="228" spans="7:8" ht="15.75">
      <c r="G228" s="25"/>
      <c r="H228" s="16"/>
    </row>
    <row r="229" spans="7:8" ht="15.75">
      <c r="G229" s="25"/>
      <c r="H229" s="16"/>
    </row>
    <row r="230" spans="7:8" ht="15.75">
      <c r="G230" s="25"/>
      <c r="H230" s="16"/>
    </row>
    <row r="231" spans="7:8" ht="15.75">
      <c r="G231" s="25"/>
      <c r="H231" s="16"/>
    </row>
    <row r="232" spans="7:8" ht="15.75">
      <c r="G232" s="25"/>
      <c r="H232" s="16"/>
    </row>
    <row r="233" spans="7:8" ht="15.75">
      <c r="G233" s="25"/>
      <c r="H233" s="16"/>
    </row>
    <row r="234" spans="7:8" ht="15.75">
      <c r="G234" s="25"/>
      <c r="H234" s="16"/>
    </row>
    <row r="235" spans="7:8" ht="15.75">
      <c r="G235" s="25"/>
      <c r="H235" s="16"/>
    </row>
    <row r="236" spans="7:8" ht="15.75">
      <c r="G236" s="25"/>
      <c r="H236" s="16"/>
    </row>
    <row r="237" spans="7:8" ht="15.75">
      <c r="G237" s="25"/>
      <c r="H237" s="16"/>
    </row>
    <row r="238" spans="7:8" ht="15.75">
      <c r="G238" s="25"/>
      <c r="H238" s="16"/>
    </row>
    <row r="239" spans="7:8" ht="15.75">
      <c r="G239" s="25"/>
      <c r="H239" s="16"/>
    </row>
    <row r="240" spans="7:8" ht="15.75">
      <c r="G240" s="25"/>
      <c r="H240" s="16"/>
    </row>
    <row r="241" spans="7:8" ht="15.75">
      <c r="G241" s="25"/>
      <c r="H241" s="16"/>
    </row>
    <row r="242" spans="7:8" ht="15.75">
      <c r="G242" s="25"/>
      <c r="H242" s="16"/>
    </row>
    <row r="243" spans="7:8" ht="15.75">
      <c r="G243" s="25"/>
      <c r="H243" s="16"/>
    </row>
    <row r="244" spans="7:8" ht="15.75">
      <c r="G244" s="25"/>
      <c r="H244" s="16"/>
    </row>
    <row r="245" spans="7:8" ht="15.75">
      <c r="G245" s="25"/>
      <c r="H245" s="16"/>
    </row>
    <row r="246" spans="7:8" ht="15.75">
      <c r="G246" s="25"/>
      <c r="H246" s="16"/>
    </row>
    <row r="247" spans="7:8" ht="15.75">
      <c r="G247" s="25"/>
      <c r="H247" s="16"/>
    </row>
    <row r="248" spans="7:8" ht="15.75">
      <c r="G248" s="25"/>
      <c r="H248" s="16"/>
    </row>
    <row r="249" spans="7:8" ht="15.75">
      <c r="G249" s="25"/>
      <c r="H249" s="16"/>
    </row>
    <row r="250" spans="7:8" ht="15.75">
      <c r="G250" s="25"/>
      <c r="H250" s="16"/>
    </row>
    <row r="251" spans="7:8" ht="15.75">
      <c r="G251" s="25"/>
      <c r="H251" s="16"/>
    </row>
    <row r="252" spans="7:8" ht="15.75">
      <c r="G252" s="25"/>
      <c r="H252" s="16"/>
    </row>
  </sheetData>
  <mergeCells count="3">
    <mergeCell ref="A57:K58"/>
    <mergeCell ref="G14:H14"/>
    <mergeCell ref="J14:K14"/>
  </mergeCells>
  <printOptions/>
  <pageMargins left="0.75" right="0.75" top="0.48" bottom="0.48"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123"/>
  <sheetViews>
    <sheetView zoomScale="80" zoomScaleNormal="80" zoomScaleSheetLayoutView="100" workbookViewId="0" topLeftCell="A1">
      <selection activeCell="L58" sqref="L58"/>
    </sheetView>
  </sheetViews>
  <sheetFormatPr defaultColWidth="9.140625" defaultRowHeight="12.75"/>
  <cols>
    <col min="1" max="1" width="4.00390625" style="50" customWidth="1"/>
    <col min="2" max="2" width="3.421875" style="50" customWidth="1"/>
    <col min="3" max="3" width="15.57421875" style="50" customWidth="1"/>
    <col min="4" max="4" width="14.00390625" style="50" customWidth="1"/>
    <col min="5" max="5" width="6.28125" style="59" customWidth="1"/>
    <col min="6" max="6" width="15.421875" style="50" customWidth="1"/>
    <col min="7" max="7" width="1.57421875" style="50" customWidth="1"/>
    <col min="8" max="8" width="15.421875" style="50" customWidth="1"/>
    <col min="9" max="9" width="1.57421875" style="50" customWidth="1"/>
    <col min="10" max="10" width="15.421875" style="50" customWidth="1"/>
    <col min="11" max="11" width="1.57421875" style="50" customWidth="1"/>
    <col min="12" max="12" width="14.8515625" style="50" customWidth="1"/>
    <col min="13" max="13" width="1.57421875" style="50" customWidth="1"/>
    <col min="14" max="14" width="13.8515625" style="50" customWidth="1"/>
    <col min="15" max="15" width="1.57421875" style="50" customWidth="1"/>
    <col min="16" max="16384" width="9.00390625" style="50" customWidth="1"/>
  </cols>
  <sheetData>
    <row r="1" spans="1:12" ht="10.5" customHeight="1">
      <c r="A1" s="2"/>
      <c r="B1" s="2"/>
      <c r="C1" s="2"/>
      <c r="D1" s="2"/>
      <c r="E1" s="45"/>
      <c r="F1" s="2"/>
      <c r="G1" s="2"/>
      <c r="H1" s="2"/>
      <c r="I1" s="2"/>
      <c r="J1" s="2"/>
      <c r="K1" s="2"/>
      <c r="L1" s="2"/>
    </row>
    <row r="2" spans="1:15" ht="14.25">
      <c r="A2" s="2"/>
      <c r="B2" s="2"/>
      <c r="C2" s="2"/>
      <c r="D2" s="2"/>
      <c r="E2" s="45"/>
      <c r="F2" s="2"/>
      <c r="G2" s="2"/>
      <c r="H2" s="2"/>
      <c r="I2" s="2"/>
      <c r="J2" s="2"/>
      <c r="K2" s="2"/>
      <c r="L2" s="2"/>
      <c r="N2" s="2"/>
      <c r="O2" s="92"/>
    </row>
    <row r="3" spans="1:15" ht="18" customHeight="1">
      <c r="A3" s="22" t="s">
        <v>0</v>
      </c>
      <c r="B3" s="2"/>
      <c r="C3" s="2"/>
      <c r="D3" s="2"/>
      <c r="E3" s="45"/>
      <c r="F3" s="2"/>
      <c r="G3" s="2"/>
      <c r="H3"/>
      <c r="I3"/>
      <c r="J3"/>
      <c r="K3"/>
      <c r="L3"/>
      <c r="M3"/>
      <c r="N3"/>
      <c r="O3"/>
    </row>
    <row r="4" spans="1:15" s="4" customFormat="1" ht="18">
      <c r="A4" s="22" t="s">
        <v>77</v>
      </c>
      <c r="E4" s="23"/>
      <c r="H4"/>
      <c r="I4"/>
      <c r="J4"/>
      <c r="K4"/>
      <c r="L4"/>
      <c r="M4"/>
      <c r="N4"/>
      <c r="O4"/>
    </row>
    <row r="5" spans="1:14" s="4" customFormat="1" ht="15.75">
      <c r="A5" s="26" t="s">
        <v>78</v>
      </c>
      <c r="E5" s="23"/>
      <c r="H5" s="24"/>
      <c r="I5" s="16"/>
      <c r="J5" s="16"/>
      <c r="K5" s="16"/>
      <c r="L5" s="16"/>
      <c r="M5" s="25"/>
      <c r="N5" s="16"/>
    </row>
    <row r="6" spans="1:14" s="4" customFormat="1" ht="15.75">
      <c r="A6" s="26" t="s">
        <v>1</v>
      </c>
      <c r="E6" s="23"/>
      <c r="H6" s="24"/>
      <c r="I6" s="16"/>
      <c r="J6" s="16"/>
      <c r="K6" s="16"/>
      <c r="L6" s="16"/>
      <c r="M6" s="25"/>
      <c r="N6" s="16"/>
    </row>
    <row r="7" spans="1:14" s="4" customFormat="1" ht="15.75">
      <c r="A7" s="4" t="s">
        <v>2</v>
      </c>
      <c r="E7" s="23"/>
      <c r="H7" s="24"/>
      <c r="I7" s="16"/>
      <c r="J7" s="16"/>
      <c r="K7" s="16"/>
      <c r="L7" s="16"/>
      <c r="M7" s="25"/>
      <c r="N7" s="16"/>
    </row>
    <row r="8" spans="1:16" ht="6.75" customHeight="1" thickBot="1">
      <c r="A8" s="51"/>
      <c r="B8" s="52"/>
      <c r="C8" s="52"/>
      <c r="D8" s="52"/>
      <c r="E8" s="53"/>
      <c r="F8" s="52"/>
      <c r="G8" s="52"/>
      <c r="H8" s="52"/>
      <c r="I8" s="52"/>
      <c r="J8" s="52"/>
      <c r="K8" s="52"/>
      <c r="L8" s="52"/>
      <c r="M8" s="60"/>
      <c r="N8" s="60"/>
      <c r="O8" s="60"/>
      <c r="P8" s="56"/>
    </row>
    <row r="9" spans="1:16" ht="11.25" customHeight="1">
      <c r="A9" s="18"/>
      <c r="B9" s="2"/>
      <c r="C9" s="2"/>
      <c r="D9" s="2"/>
      <c r="E9" s="45"/>
      <c r="F9" s="2"/>
      <c r="G9" s="2"/>
      <c r="H9" s="2"/>
      <c r="I9" s="2"/>
      <c r="J9" s="2"/>
      <c r="K9" s="2"/>
      <c r="L9" s="2"/>
      <c r="N9" s="56"/>
      <c r="O9" s="56"/>
      <c r="P9" s="56"/>
    </row>
    <row r="10" spans="1:16" ht="7.5" customHeight="1">
      <c r="A10" s="18"/>
      <c r="B10" s="2"/>
      <c r="C10" s="2"/>
      <c r="D10" s="2"/>
      <c r="E10" s="45"/>
      <c r="F10" s="2"/>
      <c r="G10" s="2"/>
      <c r="H10" s="2"/>
      <c r="I10" s="2"/>
      <c r="J10" s="2"/>
      <c r="K10" s="2"/>
      <c r="L10" s="2"/>
      <c r="N10" s="56"/>
      <c r="O10" s="56"/>
      <c r="P10" s="56"/>
    </row>
    <row r="11" spans="1:16" ht="14.25">
      <c r="A11" s="18" t="s">
        <v>142</v>
      </c>
      <c r="B11" s="18"/>
      <c r="C11" s="18"/>
      <c r="D11" s="18"/>
      <c r="E11" s="30"/>
      <c r="F11" s="18"/>
      <c r="G11" s="18"/>
      <c r="H11" s="31"/>
      <c r="I11" s="31"/>
      <c r="J11" s="6"/>
      <c r="K11" s="6"/>
      <c r="L11" s="6"/>
      <c r="M11" s="2"/>
      <c r="N11" s="38"/>
      <c r="O11" s="56"/>
      <c r="P11" s="56"/>
    </row>
    <row r="12" spans="1:14" ht="14.25">
      <c r="A12" s="18" t="s">
        <v>50</v>
      </c>
      <c r="B12" s="2"/>
      <c r="C12" s="2"/>
      <c r="D12" s="2"/>
      <c r="E12" s="45"/>
      <c r="F12" s="2"/>
      <c r="G12" s="2"/>
      <c r="H12" s="2"/>
      <c r="I12" s="2"/>
      <c r="J12" s="2"/>
      <c r="K12" s="2"/>
      <c r="L12" s="2"/>
      <c r="M12" s="2"/>
      <c r="N12" s="2"/>
    </row>
    <row r="13" spans="1:14" ht="14.25">
      <c r="A13" s="33"/>
      <c r="B13" s="2"/>
      <c r="C13" s="2"/>
      <c r="D13" s="2"/>
      <c r="E13" s="45"/>
      <c r="F13" s="120" t="s">
        <v>71</v>
      </c>
      <c r="G13" s="120"/>
      <c r="H13" s="120"/>
      <c r="I13" s="120"/>
      <c r="J13" s="120"/>
      <c r="K13" s="120"/>
      <c r="L13" s="120"/>
      <c r="M13" s="2"/>
      <c r="N13" s="2"/>
    </row>
    <row r="14" spans="1:14" ht="14.25">
      <c r="A14" s="2"/>
      <c r="B14" s="2"/>
      <c r="C14" s="2"/>
      <c r="D14" s="2"/>
      <c r="E14" s="45"/>
      <c r="F14" s="61"/>
      <c r="G14" s="2"/>
      <c r="H14" s="61" t="s">
        <v>24</v>
      </c>
      <c r="I14" s="30"/>
      <c r="J14" s="61" t="s">
        <v>24</v>
      </c>
      <c r="K14" s="40"/>
      <c r="L14" s="61"/>
      <c r="M14" s="30"/>
      <c r="N14" s="61"/>
    </row>
    <row r="15" spans="1:14" ht="14.25">
      <c r="A15" s="2"/>
      <c r="B15" s="2"/>
      <c r="C15" s="2"/>
      <c r="D15" s="2"/>
      <c r="E15" s="45"/>
      <c r="F15" s="62"/>
      <c r="G15" s="2"/>
      <c r="H15" s="62" t="s">
        <v>25</v>
      </c>
      <c r="I15" s="30"/>
      <c r="J15" s="62" t="s">
        <v>25</v>
      </c>
      <c r="K15" s="40"/>
      <c r="L15" s="62" t="s">
        <v>26</v>
      </c>
      <c r="M15" s="30"/>
      <c r="N15" s="62" t="s">
        <v>27</v>
      </c>
    </row>
    <row r="16" spans="1:14" ht="14.25">
      <c r="A16" s="2"/>
      <c r="B16" s="2"/>
      <c r="C16" s="2"/>
      <c r="D16" s="2"/>
      <c r="E16" s="30" t="s">
        <v>3</v>
      </c>
      <c r="F16" s="63" t="s">
        <v>11</v>
      </c>
      <c r="G16" s="2"/>
      <c r="H16" s="63" t="s">
        <v>28</v>
      </c>
      <c r="I16" s="30"/>
      <c r="J16" s="63" t="s">
        <v>95</v>
      </c>
      <c r="K16" s="64"/>
      <c r="L16" s="63" t="s">
        <v>49</v>
      </c>
      <c r="M16" s="30"/>
      <c r="N16" s="62"/>
    </row>
    <row r="17" spans="1:14" ht="14.25">
      <c r="A17" s="2"/>
      <c r="B17" s="2"/>
      <c r="C17" s="2"/>
      <c r="D17" s="2"/>
      <c r="E17" s="45"/>
      <c r="F17" s="62"/>
      <c r="G17" s="2"/>
      <c r="H17" s="62"/>
      <c r="I17" s="30"/>
      <c r="J17" s="63" t="s">
        <v>96</v>
      </c>
      <c r="K17" s="40"/>
      <c r="L17" s="62"/>
      <c r="M17" s="30"/>
      <c r="N17" s="62"/>
    </row>
    <row r="18" spans="1:14" ht="14.25">
      <c r="A18" s="2"/>
      <c r="B18" s="2"/>
      <c r="C18" s="2"/>
      <c r="D18" s="2"/>
      <c r="E18" s="45"/>
      <c r="F18" s="102" t="s">
        <v>79</v>
      </c>
      <c r="G18" s="18"/>
      <c r="H18" s="102" t="s">
        <v>79</v>
      </c>
      <c r="I18" s="18"/>
      <c r="J18" s="102" t="s">
        <v>79</v>
      </c>
      <c r="K18" s="40"/>
      <c r="L18" s="102" t="s">
        <v>79</v>
      </c>
      <c r="M18" s="18"/>
      <c r="N18" s="102" t="s">
        <v>79</v>
      </c>
    </row>
    <row r="19" spans="1:14" ht="14.25">
      <c r="A19" s="2"/>
      <c r="B19" s="2"/>
      <c r="C19" s="2"/>
      <c r="D19" s="2"/>
      <c r="E19" s="45"/>
      <c r="F19" s="64"/>
      <c r="G19" s="2"/>
      <c r="H19" s="64"/>
      <c r="I19" s="2"/>
      <c r="J19" s="64"/>
      <c r="K19" s="64"/>
      <c r="L19" s="64"/>
      <c r="M19" s="2"/>
      <c r="N19" s="38"/>
    </row>
    <row r="20" spans="1:14" ht="14.25" hidden="1">
      <c r="A20" s="18" t="s">
        <v>29</v>
      </c>
      <c r="B20" s="2"/>
      <c r="C20" s="2"/>
      <c r="D20" s="2"/>
      <c r="E20" s="45"/>
      <c r="F20" s="2"/>
      <c r="G20" s="2"/>
      <c r="H20" s="2"/>
      <c r="I20" s="2"/>
      <c r="J20" s="2"/>
      <c r="K20" s="2"/>
      <c r="L20" s="2"/>
      <c r="M20" s="2"/>
      <c r="N20" s="2"/>
    </row>
    <row r="21" spans="1:14" ht="14.25" hidden="1">
      <c r="A21" s="54" t="s">
        <v>51</v>
      </c>
      <c r="B21" s="2"/>
      <c r="C21" s="2"/>
      <c r="D21" s="2"/>
      <c r="E21" s="45"/>
      <c r="F21" s="3">
        <v>10</v>
      </c>
      <c r="G21" s="2"/>
      <c r="H21" s="3">
        <v>0</v>
      </c>
      <c r="I21" s="3"/>
      <c r="J21" s="3">
        <f>-3</f>
        <v>-3</v>
      </c>
      <c r="K21" s="3"/>
      <c r="L21" s="3"/>
      <c r="M21" s="2"/>
      <c r="N21" s="65">
        <f>SUM(F21:J21)</f>
        <v>7</v>
      </c>
    </row>
    <row r="22" spans="1:14" ht="14.25" hidden="1">
      <c r="A22" s="18"/>
      <c r="B22" s="2"/>
      <c r="C22" s="2"/>
      <c r="D22" s="2"/>
      <c r="E22" s="45"/>
      <c r="F22" s="3"/>
      <c r="G22" s="2"/>
      <c r="H22" s="3"/>
      <c r="I22" s="3"/>
      <c r="J22" s="3"/>
      <c r="K22" s="3"/>
      <c r="L22" s="3"/>
      <c r="M22" s="2"/>
      <c r="N22" s="65"/>
    </row>
    <row r="23" spans="1:14" ht="14.25" hidden="1">
      <c r="A23" s="2" t="s">
        <v>42</v>
      </c>
      <c r="B23" s="2"/>
      <c r="C23" s="2"/>
      <c r="D23" s="2"/>
      <c r="E23" s="45"/>
      <c r="F23" s="3">
        <v>0</v>
      </c>
      <c r="G23" s="2"/>
      <c r="H23" s="3">
        <v>0</v>
      </c>
      <c r="I23" s="3"/>
      <c r="J23" s="3">
        <v>817</v>
      </c>
      <c r="K23" s="3"/>
      <c r="L23" s="3"/>
      <c r="M23" s="2"/>
      <c r="N23" s="65">
        <f>SUM(F23:J23)</f>
        <v>817</v>
      </c>
    </row>
    <row r="24" spans="1:14" ht="14.25" hidden="1">
      <c r="A24" s="2"/>
      <c r="B24" s="2"/>
      <c r="C24" s="2"/>
      <c r="D24" s="2"/>
      <c r="E24" s="45"/>
      <c r="F24" s="10"/>
      <c r="G24" s="2"/>
      <c r="H24" s="10"/>
      <c r="I24" s="3"/>
      <c r="J24" s="10"/>
      <c r="K24" s="42"/>
      <c r="L24" s="42"/>
      <c r="M24" s="2"/>
      <c r="N24" s="66"/>
    </row>
    <row r="25" spans="1:14" ht="14.25" hidden="1">
      <c r="A25" s="18" t="s">
        <v>43</v>
      </c>
      <c r="B25" s="2"/>
      <c r="C25" s="2"/>
      <c r="D25" s="2"/>
      <c r="E25" s="45"/>
      <c r="F25" s="3">
        <f>SUM(F21:F23)</f>
        <v>10</v>
      </c>
      <c r="G25" s="2"/>
      <c r="H25" s="3">
        <f>SUM(H21:H23)</f>
        <v>0</v>
      </c>
      <c r="I25" s="3"/>
      <c r="J25" s="3">
        <f>SUM(J21:J23)</f>
        <v>814</v>
      </c>
      <c r="K25" s="3"/>
      <c r="L25" s="3"/>
      <c r="M25" s="2"/>
      <c r="N25" s="3">
        <f>SUM(N21:N23)</f>
        <v>824</v>
      </c>
    </row>
    <row r="26" spans="1:14" ht="14.25" hidden="1">
      <c r="A26" s="18"/>
      <c r="B26" s="2"/>
      <c r="C26" s="2"/>
      <c r="D26" s="2"/>
      <c r="E26" s="45"/>
      <c r="F26" s="3"/>
      <c r="G26" s="2"/>
      <c r="H26" s="3"/>
      <c r="I26" s="3"/>
      <c r="J26" s="3"/>
      <c r="K26" s="3"/>
      <c r="L26" s="3"/>
      <c r="M26" s="2"/>
      <c r="N26" s="65"/>
    </row>
    <row r="27" spans="1:14" ht="14.25" hidden="1">
      <c r="A27" s="2" t="s">
        <v>44</v>
      </c>
      <c r="B27" s="2"/>
      <c r="C27" s="2"/>
      <c r="D27" s="2"/>
      <c r="E27" s="45"/>
      <c r="F27" s="3"/>
      <c r="G27" s="2"/>
      <c r="H27" s="3"/>
      <c r="I27" s="3"/>
      <c r="J27" s="3"/>
      <c r="K27" s="3"/>
      <c r="L27" s="3"/>
      <c r="M27" s="3"/>
      <c r="N27" s="65"/>
    </row>
    <row r="28" spans="1:14" ht="14.25" hidden="1">
      <c r="A28" s="2" t="s">
        <v>45</v>
      </c>
      <c r="B28" s="2"/>
      <c r="C28" s="2"/>
      <c r="D28" s="2"/>
      <c r="E28" s="45"/>
      <c r="F28" s="3">
        <v>37430</v>
      </c>
      <c r="G28" s="2"/>
      <c r="H28" s="3">
        <v>5998</v>
      </c>
      <c r="I28" s="3"/>
      <c r="J28" s="3">
        <v>0</v>
      </c>
      <c r="K28" s="3"/>
      <c r="L28" s="3"/>
      <c r="M28" s="3"/>
      <c r="N28" s="65">
        <f>SUM(F28:J28)</f>
        <v>43428</v>
      </c>
    </row>
    <row r="29" spans="1:14" ht="14.25" hidden="1">
      <c r="A29" s="2"/>
      <c r="B29" s="2"/>
      <c r="C29" s="2"/>
      <c r="D29" s="2"/>
      <c r="E29" s="45"/>
      <c r="F29" s="3"/>
      <c r="G29" s="2"/>
      <c r="H29" s="3"/>
      <c r="I29" s="3"/>
      <c r="J29" s="3"/>
      <c r="K29" s="3"/>
      <c r="L29" s="3"/>
      <c r="M29" s="3"/>
      <c r="N29" s="65"/>
    </row>
    <row r="30" spans="1:14" ht="14.25" hidden="1">
      <c r="A30" s="2" t="s">
        <v>46</v>
      </c>
      <c r="B30" s="2"/>
      <c r="C30" s="2"/>
      <c r="D30" s="2"/>
      <c r="E30" s="45"/>
      <c r="F30" s="3">
        <v>7360</v>
      </c>
      <c r="G30" s="2"/>
      <c r="H30" s="3">
        <v>1104</v>
      </c>
      <c r="I30" s="3"/>
      <c r="J30" s="3">
        <v>0</v>
      </c>
      <c r="K30" s="3"/>
      <c r="L30" s="3"/>
      <c r="M30" s="3"/>
      <c r="N30" s="65">
        <f>SUM(F30:J30)</f>
        <v>8464</v>
      </c>
    </row>
    <row r="31" spans="1:14" ht="14.25" hidden="1">
      <c r="A31" s="2"/>
      <c r="B31" s="2"/>
      <c r="C31" s="2"/>
      <c r="D31" s="2"/>
      <c r="E31" s="45"/>
      <c r="F31" s="3"/>
      <c r="G31" s="2"/>
      <c r="H31" s="3"/>
      <c r="I31" s="3"/>
      <c r="J31" s="3"/>
      <c r="K31" s="3"/>
      <c r="L31" s="3"/>
      <c r="M31" s="3"/>
      <c r="N31" s="65"/>
    </row>
    <row r="32" spans="1:14" ht="14.25" hidden="1">
      <c r="A32" s="2"/>
      <c r="B32" s="2"/>
      <c r="C32" s="2"/>
      <c r="D32" s="2"/>
      <c r="E32" s="45"/>
      <c r="F32" s="67"/>
      <c r="G32" s="68"/>
      <c r="H32" s="69"/>
      <c r="I32" s="69"/>
      <c r="J32" s="69"/>
      <c r="K32" s="69"/>
      <c r="L32" s="69"/>
      <c r="M32" s="69"/>
      <c r="N32" s="70"/>
    </row>
    <row r="33" spans="1:14" ht="14.25" hidden="1">
      <c r="A33" s="2" t="s">
        <v>47</v>
      </c>
      <c r="B33" s="2"/>
      <c r="C33" s="2"/>
      <c r="D33" s="2"/>
      <c r="E33" s="45"/>
      <c r="F33" s="71">
        <v>0</v>
      </c>
      <c r="G33" s="38"/>
      <c r="H33" s="42">
        <v>-2211</v>
      </c>
      <c r="I33" s="42"/>
      <c r="J33" s="42">
        <v>0</v>
      </c>
      <c r="K33" s="42"/>
      <c r="L33" s="42"/>
      <c r="M33" s="42"/>
      <c r="N33" s="72">
        <f>SUM(F33:J33)</f>
        <v>-2211</v>
      </c>
    </row>
    <row r="34" spans="1:14" ht="14.25" hidden="1">
      <c r="A34" s="2"/>
      <c r="B34" s="2"/>
      <c r="C34" s="2"/>
      <c r="D34" s="2"/>
      <c r="E34" s="45"/>
      <c r="F34" s="73"/>
      <c r="G34" s="74"/>
      <c r="H34" s="10"/>
      <c r="I34" s="10"/>
      <c r="J34" s="10"/>
      <c r="K34" s="10"/>
      <c r="L34" s="10"/>
      <c r="M34" s="10"/>
      <c r="N34" s="75"/>
    </row>
    <row r="35" spans="1:14" ht="14.25" hidden="1">
      <c r="A35" s="2"/>
      <c r="B35" s="2"/>
      <c r="C35" s="2"/>
      <c r="D35" s="2"/>
      <c r="E35" s="45"/>
      <c r="F35" s="42"/>
      <c r="G35" s="38"/>
      <c r="H35" s="42"/>
      <c r="I35" s="42"/>
      <c r="J35" s="42"/>
      <c r="K35" s="42"/>
      <c r="L35" s="42"/>
      <c r="M35" s="42"/>
      <c r="N35" s="76"/>
    </row>
    <row r="36" spans="1:14" ht="14.25" hidden="1">
      <c r="A36" s="2" t="s">
        <v>48</v>
      </c>
      <c r="B36" s="2"/>
      <c r="C36" s="2"/>
      <c r="D36" s="2"/>
      <c r="E36" s="45"/>
      <c r="F36" s="42">
        <v>0</v>
      </c>
      <c r="G36" s="38"/>
      <c r="H36" s="42">
        <v>-2211</v>
      </c>
      <c r="I36" s="42"/>
      <c r="J36" s="42">
        <v>0</v>
      </c>
      <c r="K36" s="42"/>
      <c r="L36" s="42"/>
      <c r="M36" s="42"/>
      <c r="N36" s="76">
        <f>SUM(F36:J36)</f>
        <v>-2211</v>
      </c>
    </row>
    <row r="37" spans="1:14" ht="14.25" hidden="1">
      <c r="A37" s="2"/>
      <c r="B37" s="2"/>
      <c r="C37" s="2"/>
      <c r="D37" s="2"/>
      <c r="E37" s="45"/>
      <c r="F37" s="42"/>
      <c r="G37" s="38"/>
      <c r="H37" s="42"/>
      <c r="I37" s="42"/>
      <c r="J37" s="42"/>
      <c r="K37" s="42"/>
      <c r="L37" s="42"/>
      <c r="M37" s="42"/>
      <c r="N37" s="76"/>
    </row>
    <row r="38" spans="1:14" ht="14.25" hidden="1">
      <c r="A38" s="2"/>
      <c r="B38" s="2"/>
      <c r="C38" s="2"/>
      <c r="D38" s="2"/>
      <c r="E38" s="45"/>
      <c r="F38" s="67"/>
      <c r="G38" s="68"/>
      <c r="H38" s="69"/>
      <c r="I38" s="69"/>
      <c r="J38" s="69"/>
      <c r="K38" s="69"/>
      <c r="L38" s="69"/>
      <c r="M38" s="69"/>
      <c r="N38" s="70"/>
    </row>
    <row r="39" spans="1:14" ht="14.25" hidden="1">
      <c r="A39" s="2" t="s">
        <v>30</v>
      </c>
      <c r="B39" s="2"/>
      <c r="C39" s="2"/>
      <c r="D39" s="2"/>
      <c r="E39" s="45"/>
      <c r="F39" s="71"/>
      <c r="G39" s="38"/>
      <c r="H39" s="42"/>
      <c r="I39" s="42"/>
      <c r="J39" s="42"/>
      <c r="K39" s="42"/>
      <c r="L39" s="42"/>
      <c r="M39" s="42"/>
      <c r="N39" s="72"/>
    </row>
    <row r="40" spans="1:14" ht="14.25" hidden="1">
      <c r="A40" s="54" t="s">
        <v>51</v>
      </c>
      <c r="B40" s="2"/>
      <c r="C40" s="2"/>
      <c r="D40" s="2"/>
      <c r="E40" s="45"/>
      <c r="F40" s="71">
        <v>0</v>
      </c>
      <c r="G40" s="38"/>
      <c r="H40" s="42">
        <v>0</v>
      </c>
      <c r="I40" s="42"/>
      <c r="J40" s="42">
        <v>8967</v>
      </c>
      <c r="K40" s="42"/>
      <c r="L40" s="42"/>
      <c r="M40" s="42"/>
      <c r="N40" s="72">
        <f>SUM(F40:J40)</f>
        <v>8967</v>
      </c>
    </row>
    <row r="41" spans="1:14" ht="14.25" hidden="1">
      <c r="A41" s="2"/>
      <c r="B41" s="2"/>
      <c r="C41" s="2"/>
      <c r="D41" s="2"/>
      <c r="E41" s="45"/>
      <c r="F41" s="71"/>
      <c r="G41" s="38"/>
      <c r="H41" s="42"/>
      <c r="I41" s="42"/>
      <c r="J41" s="42"/>
      <c r="K41" s="42"/>
      <c r="L41" s="42"/>
      <c r="M41" s="42"/>
      <c r="N41" s="72"/>
    </row>
    <row r="42" spans="1:14" ht="14.25" hidden="1">
      <c r="A42" s="2" t="s">
        <v>42</v>
      </c>
      <c r="B42" s="2"/>
      <c r="C42" s="2"/>
      <c r="D42" s="2"/>
      <c r="E42" s="45"/>
      <c r="F42" s="71">
        <v>0</v>
      </c>
      <c r="G42" s="38"/>
      <c r="H42" s="42">
        <v>0</v>
      </c>
      <c r="I42" s="42"/>
      <c r="J42" s="42">
        <v>-7</v>
      </c>
      <c r="K42" s="42"/>
      <c r="L42" s="42"/>
      <c r="M42" s="42"/>
      <c r="N42" s="72">
        <f>SUM(F42:J42)</f>
        <v>-7</v>
      </c>
    </row>
    <row r="43" spans="1:14" ht="14.25" hidden="1">
      <c r="A43" s="2"/>
      <c r="B43" s="2"/>
      <c r="C43" s="2"/>
      <c r="D43" s="2"/>
      <c r="E43" s="45"/>
      <c r="F43" s="73"/>
      <c r="G43" s="74"/>
      <c r="H43" s="10"/>
      <c r="I43" s="10"/>
      <c r="J43" s="10"/>
      <c r="K43" s="10"/>
      <c r="L43" s="10"/>
      <c r="M43" s="10"/>
      <c r="N43" s="75"/>
    </row>
    <row r="44" spans="1:14" ht="14.25" hidden="1">
      <c r="A44" s="2"/>
      <c r="B44" s="2"/>
      <c r="C44" s="2"/>
      <c r="D44" s="2"/>
      <c r="E44" s="45"/>
      <c r="F44" s="3"/>
      <c r="G44" s="2"/>
      <c r="H44" s="3"/>
      <c r="I44" s="3"/>
      <c r="J44" s="3"/>
      <c r="K44" s="3"/>
      <c r="L44" s="3"/>
      <c r="M44" s="3"/>
      <c r="N44" s="65"/>
    </row>
    <row r="45" spans="1:14" ht="14.25" hidden="1">
      <c r="A45" s="18" t="s">
        <v>43</v>
      </c>
      <c r="B45" s="2"/>
      <c r="C45" s="2"/>
      <c r="D45" s="2"/>
      <c r="E45" s="45"/>
      <c r="F45" s="3">
        <f>SUM(F40:F42)</f>
        <v>0</v>
      </c>
      <c r="G45" s="2"/>
      <c r="H45" s="3">
        <f>SUM(H40:H42)</f>
        <v>0</v>
      </c>
      <c r="I45" s="3"/>
      <c r="J45" s="3">
        <f>SUM(J40:J42)</f>
        <v>8960</v>
      </c>
      <c r="K45" s="3"/>
      <c r="L45" s="3"/>
      <c r="M45" s="3"/>
      <c r="N45" s="3">
        <f>SUM(N40:N42)</f>
        <v>8960</v>
      </c>
    </row>
    <row r="46" spans="2:14" ht="14.25" hidden="1">
      <c r="B46" s="2"/>
      <c r="C46" s="2"/>
      <c r="D46" s="2"/>
      <c r="E46" s="45"/>
      <c r="F46" s="10"/>
      <c r="G46" s="2"/>
      <c r="H46" s="10"/>
      <c r="I46" s="3"/>
      <c r="J46" s="10"/>
      <c r="K46" s="42"/>
      <c r="L46" s="42"/>
      <c r="M46" s="3"/>
      <c r="N46" s="10"/>
    </row>
    <row r="47" spans="1:14" ht="14.25">
      <c r="A47" s="18" t="s">
        <v>97</v>
      </c>
      <c r="B47" s="2"/>
      <c r="C47" s="2"/>
      <c r="D47" s="2"/>
      <c r="E47" s="45"/>
      <c r="F47" s="42">
        <v>17454000</v>
      </c>
      <c r="G47" s="38"/>
      <c r="H47" s="42">
        <v>4679880</v>
      </c>
      <c r="I47" s="42"/>
      <c r="J47" s="42">
        <v>2069223</v>
      </c>
      <c r="K47" s="42"/>
      <c r="L47" s="42">
        <v>1978781</v>
      </c>
      <c r="M47" s="42"/>
      <c r="N47" s="42">
        <f>SUM(F47:L47)</f>
        <v>26181884</v>
      </c>
    </row>
    <row r="48" spans="1:14" ht="7.5" customHeight="1">
      <c r="A48" s="18"/>
      <c r="B48" s="2"/>
      <c r="C48" s="2"/>
      <c r="D48" s="2"/>
      <c r="E48" s="45"/>
      <c r="F48" s="42"/>
      <c r="G48" s="38"/>
      <c r="H48" s="42"/>
      <c r="I48" s="42"/>
      <c r="J48" s="42"/>
      <c r="K48" s="42"/>
      <c r="L48" s="42"/>
      <c r="M48" s="42"/>
      <c r="N48" s="42"/>
    </row>
    <row r="49" spans="1:14" ht="14.25">
      <c r="A49" s="2" t="s">
        <v>72</v>
      </c>
      <c r="B49" s="2"/>
      <c r="C49" s="2"/>
      <c r="D49" s="2"/>
      <c r="E49" s="45"/>
      <c r="F49" s="42">
        <v>0</v>
      </c>
      <c r="G49" s="38"/>
      <c r="H49" s="42">
        <v>0</v>
      </c>
      <c r="I49" s="42"/>
      <c r="J49" s="42">
        <v>-2069223</v>
      </c>
      <c r="K49" s="42"/>
      <c r="L49" s="42">
        <v>2069223</v>
      </c>
      <c r="M49" s="42"/>
      <c r="N49" s="42">
        <f>SUM(F49:L49)</f>
        <v>0</v>
      </c>
    </row>
    <row r="50" spans="1:14" ht="8.25" customHeight="1">
      <c r="A50" s="18"/>
      <c r="B50" s="2"/>
      <c r="C50" s="2"/>
      <c r="D50" s="2"/>
      <c r="E50" s="45"/>
      <c r="F50" s="10"/>
      <c r="G50" s="38"/>
      <c r="H50" s="10"/>
      <c r="I50" s="42"/>
      <c r="J50" s="10"/>
      <c r="K50" s="42"/>
      <c r="L50" s="10"/>
      <c r="M50" s="42"/>
      <c r="N50" s="10"/>
    </row>
    <row r="51" spans="1:14" ht="14.25" customHeight="1">
      <c r="A51" s="18" t="s">
        <v>73</v>
      </c>
      <c r="B51" s="2"/>
      <c r="C51" s="2"/>
      <c r="D51" s="2"/>
      <c r="E51" s="45"/>
      <c r="F51" s="42">
        <f>SUM(F47:F49)</f>
        <v>17454000</v>
      </c>
      <c r="G51" s="38"/>
      <c r="H51" s="42">
        <f>SUM(H47:H49)</f>
        <v>4679880</v>
      </c>
      <c r="I51" s="42"/>
      <c r="J51" s="42">
        <f>SUM(J47:J49)</f>
        <v>0</v>
      </c>
      <c r="K51" s="42"/>
      <c r="L51" s="42">
        <f>SUM(L47:L49)</f>
        <v>4048004</v>
      </c>
      <c r="M51" s="42"/>
      <c r="N51" s="42">
        <f>SUM(N47:N49)</f>
        <v>26181884</v>
      </c>
    </row>
    <row r="52" spans="1:14" ht="14.25" customHeight="1">
      <c r="A52" s="18"/>
      <c r="B52" s="2"/>
      <c r="C52" s="2"/>
      <c r="D52" s="2"/>
      <c r="E52" s="45"/>
      <c r="F52" s="42"/>
      <c r="G52" s="38"/>
      <c r="H52" s="42"/>
      <c r="I52" s="42"/>
      <c r="J52" s="42"/>
      <c r="K52" s="42"/>
      <c r="L52" s="42"/>
      <c r="M52" s="42"/>
      <c r="N52" s="42"/>
    </row>
    <row r="53" spans="1:14" ht="14.25">
      <c r="A53" s="2" t="s">
        <v>98</v>
      </c>
      <c r="B53" s="2"/>
      <c r="C53" s="2"/>
      <c r="D53" s="2"/>
      <c r="E53" s="45"/>
      <c r="F53" s="35">
        <v>0</v>
      </c>
      <c r="G53" s="2"/>
      <c r="H53" s="3">
        <v>0</v>
      </c>
      <c r="I53" s="3"/>
      <c r="J53" s="3">
        <v>0</v>
      </c>
      <c r="K53" s="3"/>
      <c r="L53" s="3">
        <v>184974</v>
      </c>
      <c r="M53" s="3"/>
      <c r="N53" s="42">
        <f>SUM(F53:L53)</f>
        <v>184974</v>
      </c>
    </row>
    <row r="54" spans="1:14" ht="14.25">
      <c r="A54" s="2"/>
      <c r="B54" s="2"/>
      <c r="C54" s="2"/>
      <c r="D54" s="2"/>
      <c r="E54" s="45"/>
      <c r="F54" s="106"/>
      <c r="G54" s="2"/>
      <c r="H54" s="10"/>
      <c r="I54" s="3"/>
      <c r="J54" s="10"/>
      <c r="K54" s="3"/>
      <c r="L54" s="10"/>
      <c r="M54" s="3"/>
      <c r="N54" s="10"/>
    </row>
    <row r="55" spans="1:14" ht="14.25">
      <c r="A55" s="18" t="s">
        <v>135</v>
      </c>
      <c r="B55" s="2"/>
      <c r="C55" s="2"/>
      <c r="D55" s="2"/>
      <c r="E55" s="45"/>
      <c r="F55" s="76">
        <f>SUM(F51:F54)</f>
        <v>17454000</v>
      </c>
      <c r="G55" s="38"/>
      <c r="H55" s="76">
        <f>SUM(H51:H54)</f>
        <v>4679880</v>
      </c>
      <c r="I55" s="42"/>
      <c r="J55" s="76">
        <f>SUM(J51:J54)</f>
        <v>0</v>
      </c>
      <c r="K55" s="76"/>
      <c r="L55" s="76">
        <f>SUM(L51:L54)</f>
        <v>4232978</v>
      </c>
      <c r="M55" s="42"/>
      <c r="N55" s="76">
        <f>SUM(N51:N54)</f>
        <v>26366858</v>
      </c>
    </row>
    <row r="56" spans="1:14" ht="14.25">
      <c r="A56" s="18"/>
      <c r="B56" s="2"/>
      <c r="C56" s="2"/>
      <c r="D56" s="2"/>
      <c r="E56" s="45"/>
      <c r="F56" s="76"/>
      <c r="G56" s="2"/>
      <c r="H56" s="76"/>
      <c r="I56" s="3"/>
      <c r="J56" s="76"/>
      <c r="K56" s="76"/>
      <c r="L56" s="76"/>
      <c r="M56" s="3"/>
      <c r="N56" s="76"/>
    </row>
    <row r="57" spans="1:14" ht="14.25">
      <c r="A57" s="2" t="s">
        <v>123</v>
      </c>
      <c r="B57" s="2"/>
      <c r="C57" s="2"/>
      <c r="D57" s="2"/>
      <c r="E57" s="45"/>
      <c r="F57" s="76">
        <v>0</v>
      </c>
      <c r="G57" s="2"/>
      <c r="H57" s="76">
        <v>0</v>
      </c>
      <c r="I57" s="3"/>
      <c r="J57" s="76">
        <v>0</v>
      </c>
      <c r="K57" s="76"/>
      <c r="L57" s="76">
        <v>-3034045</v>
      </c>
      <c r="M57" s="3"/>
      <c r="N57" s="42">
        <f>SUM(F57:L57)</f>
        <v>-3034045</v>
      </c>
    </row>
    <row r="58" spans="1:14" ht="14.25">
      <c r="A58" s="39"/>
      <c r="B58" s="38"/>
      <c r="C58" s="38"/>
      <c r="D58" s="38"/>
      <c r="E58" s="64"/>
      <c r="F58" s="42"/>
      <c r="G58" s="38"/>
      <c r="H58" s="42"/>
      <c r="I58" s="42"/>
      <c r="J58" s="42"/>
      <c r="K58" s="42"/>
      <c r="L58" s="42"/>
      <c r="M58" s="42"/>
      <c r="N58" s="42"/>
    </row>
    <row r="59" spans="1:14" ht="15" thickBot="1">
      <c r="A59" s="18" t="s">
        <v>143</v>
      </c>
      <c r="B59" s="38"/>
      <c r="C59" s="38"/>
      <c r="D59" s="38"/>
      <c r="E59" s="64"/>
      <c r="F59" s="107">
        <f>+F55+F57</f>
        <v>17454000</v>
      </c>
      <c r="G59" s="38"/>
      <c r="H59" s="107">
        <f>+H55+H57</f>
        <v>4679880</v>
      </c>
      <c r="I59" s="42"/>
      <c r="J59" s="107">
        <f>+J55+J57</f>
        <v>0</v>
      </c>
      <c r="K59" s="42"/>
      <c r="L59" s="107">
        <f>+L55+L57</f>
        <v>1198933</v>
      </c>
      <c r="M59" s="42"/>
      <c r="N59" s="107">
        <f>+N55+N57</f>
        <v>23332813</v>
      </c>
    </row>
    <row r="60" spans="1:14" ht="8.25" customHeight="1" thickTop="1">
      <c r="A60" s="39"/>
      <c r="B60" s="38"/>
      <c r="C60" s="38"/>
      <c r="D60" s="38"/>
      <c r="E60" s="64"/>
      <c r="F60" s="42"/>
      <c r="G60" s="38"/>
      <c r="H60" s="42"/>
      <c r="I60" s="42"/>
      <c r="J60" s="42"/>
      <c r="K60" s="42"/>
      <c r="L60" s="42"/>
      <c r="M60" s="42"/>
      <c r="N60" s="42"/>
    </row>
    <row r="61" spans="1:14" ht="14.25" customHeight="1">
      <c r="A61" s="39"/>
      <c r="B61" s="38"/>
      <c r="C61" s="38"/>
      <c r="D61" s="38"/>
      <c r="E61" s="64"/>
      <c r="F61" s="42"/>
      <c r="G61" s="38"/>
      <c r="H61" s="42"/>
      <c r="I61" s="42"/>
      <c r="J61" s="42"/>
      <c r="K61" s="42"/>
      <c r="L61" s="42"/>
      <c r="M61" s="42"/>
      <c r="N61" s="42"/>
    </row>
    <row r="62" spans="1:14" ht="14.25">
      <c r="A62" s="38"/>
      <c r="B62" s="38"/>
      <c r="C62" s="38"/>
      <c r="D62" s="38"/>
      <c r="E62" s="64"/>
      <c r="F62" s="38"/>
      <c r="G62" s="38"/>
      <c r="H62" s="42"/>
      <c r="I62" s="42"/>
      <c r="J62" s="42"/>
      <c r="K62" s="42"/>
      <c r="L62" s="42"/>
      <c r="M62" s="42"/>
      <c r="N62" s="42"/>
    </row>
    <row r="63" spans="1:14" ht="14.25">
      <c r="A63" s="38"/>
      <c r="B63" s="38"/>
      <c r="C63" s="38"/>
      <c r="D63" s="38"/>
      <c r="E63" s="64"/>
      <c r="F63" s="105"/>
      <c r="G63" s="105"/>
      <c r="H63" s="42"/>
      <c r="I63" s="105"/>
      <c r="J63" s="105"/>
      <c r="K63" s="105"/>
      <c r="L63" s="105"/>
      <c r="M63" s="105"/>
      <c r="N63" s="42"/>
    </row>
    <row r="64" spans="1:14" ht="14.25">
      <c r="A64" s="38"/>
      <c r="B64" s="38"/>
      <c r="C64" s="38"/>
      <c r="D64" s="38"/>
      <c r="E64" s="64"/>
      <c r="F64" s="38"/>
      <c r="G64" s="38"/>
      <c r="H64" s="42"/>
      <c r="I64" s="42"/>
      <c r="J64" s="42"/>
      <c r="K64" s="42"/>
      <c r="L64" s="42"/>
      <c r="M64" s="42"/>
      <c r="N64" s="42"/>
    </row>
    <row r="65" spans="1:14" ht="14.25">
      <c r="A65" s="38"/>
      <c r="B65" s="38"/>
      <c r="C65" s="38"/>
      <c r="D65" s="38"/>
      <c r="E65" s="64"/>
      <c r="F65" s="105"/>
      <c r="G65" s="38"/>
      <c r="H65" s="42"/>
      <c r="I65" s="42"/>
      <c r="J65" s="42"/>
      <c r="K65" s="42"/>
      <c r="L65" s="42"/>
      <c r="M65" s="42"/>
      <c r="N65" s="42"/>
    </row>
    <row r="66" spans="1:14" ht="14.25">
      <c r="A66" s="38"/>
      <c r="B66" s="38"/>
      <c r="C66" s="38"/>
      <c r="D66" s="38"/>
      <c r="E66" s="64"/>
      <c r="F66" s="38"/>
      <c r="G66" s="38"/>
      <c r="H66" s="42"/>
      <c r="I66" s="42"/>
      <c r="J66" s="42"/>
      <c r="K66" s="42"/>
      <c r="L66" s="42"/>
      <c r="M66" s="42"/>
      <c r="N66" s="42"/>
    </row>
    <row r="67" spans="1:14" ht="14.25">
      <c r="A67" s="39"/>
      <c r="B67" s="38"/>
      <c r="C67" s="38"/>
      <c r="D67" s="38"/>
      <c r="E67" s="64"/>
      <c r="F67" s="76"/>
      <c r="G67" s="38"/>
      <c r="H67" s="76"/>
      <c r="I67" s="42"/>
      <c r="J67" s="76"/>
      <c r="K67" s="76"/>
      <c r="L67" s="76"/>
      <c r="M67" s="42"/>
      <c r="N67" s="76"/>
    </row>
    <row r="68" spans="1:14" ht="14.25">
      <c r="A68" s="2"/>
      <c r="B68" s="2"/>
      <c r="C68" s="2"/>
      <c r="D68" s="2"/>
      <c r="E68" s="45"/>
      <c r="F68" s="2"/>
      <c r="G68" s="2"/>
      <c r="H68" s="3"/>
      <c r="I68" s="3"/>
      <c r="J68" s="3"/>
      <c r="K68" s="3"/>
      <c r="L68" s="3"/>
      <c r="M68" s="3"/>
      <c r="N68" s="3"/>
    </row>
    <row r="69" spans="1:14" ht="14.25">
      <c r="A69" s="2"/>
      <c r="B69" s="2"/>
      <c r="C69" s="2"/>
      <c r="D69" s="2"/>
      <c r="E69" s="45"/>
      <c r="F69" s="2"/>
      <c r="G69" s="2"/>
      <c r="H69" s="3"/>
      <c r="I69" s="3"/>
      <c r="J69" s="3"/>
      <c r="K69" s="3"/>
      <c r="L69" s="3"/>
      <c r="M69" s="3"/>
      <c r="N69" s="3"/>
    </row>
    <row r="70" spans="6:14" ht="14.25">
      <c r="F70" s="59"/>
      <c r="G70" s="59"/>
      <c r="M70" s="77"/>
      <c r="N70" s="77"/>
    </row>
    <row r="71" spans="1:14" ht="14.25" customHeight="1">
      <c r="A71" s="119" t="s">
        <v>124</v>
      </c>
      <c r="B71" s="119"/>
      <c r="C71" s="119"/>
      <c r="D71" s="119"/>
      <c r="E71" s="119"/>
      <c r="F71" s="119"/>
      <c r="G71" s="119"/>
      <c r="H71" s="119"/>
      <c r="I71" s="119"/>
      <c r="J71" s="119"/>
      <c r="K71" s="119"/>
      <c r="L71" s="119"/>
      <c r="M71" s="119"/>
      <c r="N71" s="119"/>
    </row>
    <row r="72" spans="1:14" ht="14.25">
      <c r="A72" s="119"/>
      <c r="B72" s="119"/>
      <c r="C72" s="119"/>
      <c r="D72" s="119"/>
      <c r="E72" s="119"/>
      <c r="F72" s="119"/>
      <c r="G72" s="119"/>
      <c r="H72" s="119"/>
      <c r="I72" s="119"/>
      <c r="J72" s="119"/>
      <c r="K72" s="119"/>
      <c r="L72" s="119"/>
      <c r="M72" s="119"/>
      <c r="N72" s="119"/>
    </row>
    <row r="73" spans="6:14" ht="14.25">
      <c r="F73" s="59"/>
      <c r="G73" s="59"/>
      <c r="M73" s="77"/>
      <c r="N73" s="77"/>
    </row>
    <row r="74" spans="6:14" ht="14.25">
      <c r="F74" s="59"/>
      <c r="G74" s="59"/>
      <c r="M74" s="77"/>
      <c r="N74" s="77"/>
    </row>
    <row r="75" spans="6:14" ht="14.25">
      <c r="F75" s="59"/>
      <c r="G75" s="59"/>
      <c r="M75" s="77"/>
      <c r="N75" s="77"/>
    </row>
    <row r="76" spans="6:14" ht="14.25">
      <c r="F76" s="59"/>
      <c r="G76" s="59"/>
      <c r="M76" s="77"/>
      <c r="N76" s="77"/>
    </row>
    <row r="77" spans="6:14" ht="14.25">
      <c r="F77" s="59"/>
      <c r="G77" s="59"/>
      <c r="M77" s="77"/>
      <c r="N77" s="77"/>
    </row>
    <row r="78" spans="6:14" ht="14.25">
      <c r="F78" s="59"/>
      <c r="G78" s="59"/>
      <c r="M78" s="77"/>
      <c r="N78" s="77"/>
    </row>
    <row r="79" spans="6:14" ht="14.25">
      <c r="F79" s="59"/>
      <c r="G79" s="59"/>
      <c r="M79" s="77"/>
      <c r="N79" s="77"/>
    </row>
    <row r="80" spans="6:14" ht="14.25">
      <c r="F80" s="59"/>
      <c r="G80" s="59"/>
      <c r="M80" s="77"/>
      <c r="N80" s="77"/>
    </row>
    <row r="81" spans="6:14" ht="14.25">
      <c r="F81" s="59"/>
      <c r="G81" s="59"/>
      <c r="M81" s="77"/>
      <c r="N81" s="77"/>
    </row>
    <row r="82" spans="6:14" ht="14.25">
      <c r="F82" s="59"/>
      <c r="G82" s="59"/>
      <c r="M82" s="77"/>
      <c r="N82" s="77"/>
    </row>
    <row r="83" spans="6:14" ht="14.25">
      <c r="F83" s="59"/>
      <c r="G83" s="59"/>
      <c r="M83" s="77"/>
      <c r="N83" s="77"/>
    </row>
    <row r="84" spans="6:14" ht="14.25">
      <c r="F84" s="59"/>
      <c r="G84" s="59"/>
      <c r="M84" s="77"/>
      <c r="N84" s="77"/>
    </row>
    <row r="85" spans="6:14" ht="14.25">
      <c r="F85" s="59"/>
      <c r="G85" s="59"/>
      <c r="M85" s="77"/>
      <c r="N85" s="77"/>
    </row>
    <row r="86" spans="6:14" ht="14.25">
      <c r="F86" s="59"/>
      <c r="G86" s="59"/>
      <c r="M86" s="77"/>
      <c r="N86" s="77"/>
    </row>
    <row r="87" spans="6:14" ht="14.25">
      <c r="F87" s="59"/>
      <c r="G87" s="59"/>
      <c r="M87" s="77"/>
      <c r="N87" s="77"/>
    </row>
    <row r="88" spans="6:14" ht="14.25">
      <c r="F88" s="59"/>
      <c r="G88" s="59"/>
      <c r="M88" s="77"/>
      <c r="N88" s="77"/>
    </row>
    <row r="89" spans="6:14" ht="14.25">
      <c r="F89" s="59"/>
      <c r="G89" s="59"/>
      <c r="M89" s="77"/>
      <c r="N89" s="77"/>
    </row>
    <row r="90" spans="6:14" ht="14.25">
      <c r="F90" s="59"/>
      <c r="G90" s="59"/>
      <c r="M90" s="77"/>
      <c r="N90" s="77"/>
    </row>
    <row r="91" spans="6:14" ht="14.25">
      <c r="F91" s="59"/>
      <c r="G91" s="59"/>
      <c r="M91" s="77"/>
      <c r="N91" s="77"/>
    </row>
    <row r="92" spans="6:14" ht="14.25">
      <c r="F92" s="59"/>
      <c r="G92" s="59"/>
      <c r="M92" s="77"/>
      <c r="N92" s="77"/>
    </row>
    <row r="93" spans="6:14" ht="14.25">
      <c r="F93" s="59"/>
      <c r="G93" s="59"/>
      <c r="M93" s="77"/>
      <c r="N93" s="77"/>
    </row>
    <row r="94" spans="6:14" ht="14.25">
      <c r="F94" s="59"/>
      <c r="G94" s="59"/>
      <c r="M94" s="77"/>
      <c r="N94" s="77"/>
    </row>
    <row r="95" spans="6:14" ht="14.25">
      <c r="F95" s="59"/>
      <c r="G95" s="59"/>
      <c r="M95" s="77"/>
      <c r="N95" s="77"/>
    </row>
    <row r="96" spans="6:14" ht="14.25">
      <c r="F96" s="59"/>
      <c r="G96" s="59"/>
      <c r="M96" s="77"/>
      <c r="N96" s="77"/>
    </row>
    <row r="97" spans="6:14" ht="14.25">
      <c r="F97" s="59"/>
      <c r="G97" s="59"/>
      <c r="M97" s="77"/>
      <c r="N97" s="77"/>
    </row>
    <row r="98" spans="6:14" ht="14.25">
      <c r="F98" s="59"/>
      <c r="G98" s="59"/>
      <c r="M98" s="77"/>
      <c r="N98" s="77"/>
    </row>
    <row r="99" spans="6:14" ht="14.25">
      <c r="F99" s="59"/>
      <c r="G99" s="59"/>
      <c r="M99" s="77"/>
      <c r="N99" s="77"/>
    </row>
    <row r="100" spans="6:14" ht="14.25">
      <c r="F100" s="59"/>
      <c r="G100" s="59"/>
      <c r="M100" s="77"/>
      <c r="N100" s="77"/>
    </row>
    <row r="101" spans="1:14" ht="14.25">
      <c r="A101" s="2"/>
      <c r="F101" s="59"/>
      <c r="G101" s="59"/>
      <c r="M101" s="77"/>
      <c r="N101" s="77"/>
    </row>
    <row r="102" spans="1:14" ht="14.25">
      <c r="A102" s="2"/>
      <c r="F102" s="59"/>
      <c r="G102" s="59"/>
      <c r="M102" s="77"/>
      <c r="N102" s="77"/>
    </row>
    <row r="103" spans="6:14" ht="14.25">
      <c r="F103" s="59"/>
      <c r="G103" s="59"/>
      <c r="J103" s="46"/>
      <c r="K103" s="46"/>
      <c r="L103" s="46"/>
      <c r="M103" s="77"/>
      <c r="N103" s="49" t="s">
        <v>31</v>
      </c>
    </row>
    <row r="104" spans="8:14" ht="14.25">
      <c r="H104" s="77"/>
      <c r="I104" s="77"/>
      <c r="J104" s="77"/>
      <c r="K104" s="77"/>
      <c r="L104" s="77"/>
      <c r="M104" s="77"/>
      <c r="N104" s="77"/>
    </row>
    <row r="105" spans="8:14" ht="14.25">
      <c r="H105" s="77"/>
      <c r="I105" s="77"/>
      <c r="J105" s="77"/>
      <c r="K105" s="77"/>
      <c r="L105" s="77"/>
      <c r="M105" s="77"/>
      <c r="N105" s="77"/>
    </row>
    <row r="106" spans="8:14" ht="14.25">
      <c r="H106" s="77"/>
      <c r="I106" s="77"/>
      <c r="J106" s="77"/>
      <c r="K106" s="77"/>
      <c r="L106" s="77"/>
      <c r="M106" s="77"/>
      <c r="N106" s="77"/>
    </row>
    <row r="107" spans="8:14" ht="14.25">
      <c r="H107" s="77"/>
      <c r="I107" s="77"/>
      <c r="J107" s="77"/>
      <c r="K107" s="77"/>
      <c r="L107" s="77"/>
      <c r="M107" s="77"/>
      <c r="N107" s="77"/>
    </row>
    <row r="108" spans="8:14" ht="14.25">
      <c r="H108" s="77"/>
      <c r="I108" s="77"/>
      <c r="J108" s="77"/>
      <c r="K108" s="77"/>
      <c r="L108" s="77"/>
      <c r="M108" s="77"/>
      <c r="N108" s="77"/>
    </row>
    <row r="109" spans="8:14" ht="14.25">
      <c r="H109" s="77"/>
      <c r="I109" s="77"/>
      <c r="J109" s="77"/>
      <c r="K109" s="77"/>
      <c r="L109" s="77"/>
      <c r="M109" s="77"/>
      <c r="N109" s="77"/>
    </row>
    <row r="110" spans="8:14" ht="14.25">
      <c r="H110" s="77"/>
      <c r="I110" s="77"/>
      <c r="J110" s="77"/>
      <c r="K110" s="77"/>
      <c r="L110" s="77"/>
      <c r="M110" s="77"/>
      <c r="N110" s="77"/>
    </row>
    <row r="111" spans="8:14" ht="14.25">
      <c r="H111" s="77"/>
      <c r="I111" s="77"/>
      <c r="J111" s="77"/>
      <c r="K111" s="77"/>
      <c r="L111" s="77"/>
      <c r="M111" s="77"/>
      <c r="N111" s="77"/>
    </row>
    <row r="112" spans="8:14" ht="14.25">
      <c r="H112" s="77"/>
      <c r="I112" s="77"/>
      <c r="J112" s="77"/>
      <c r="K112" s="77"/>
      <c r="L112" s="77"/>
      <c r="M112" s="77"/>
      <c r="N112" s="77"/>
    </row>
    <row r="113" spans="8:14" ht="14.25">
      <c r="H113" s="77"/>
      <c r="I113" s="77"/>
      <c r="J113" s="77"/>
      <c r="K113" s="77"/>
      <c r="L113" s="77"/>
      <c r="M113" s="77"/>
      <c r="N113" s="77"/>
    </row>
    <row r="114" spans="8:14" ht="14.25">
      <c r="H114" s="77"/>
      <c r="I114" s="77"/>
      <c r="J114" s="77"/>
      <c r="K114" s="77"/>
      <c r="L114" s="77"/>
      <c r="M114" s="77"/>
      <c r="N114" s="77"/>
    </row>
    <row r="115" spans="8:14" ht="14.25">
      <c r="H115" s="77"/>
      <c r="I115" s="77"/>
      <c r="J115" s="77"/>
      <c r="K115" s="77"/>
      <c r="L115" s="77"/>
      <c r="M115" s="77"/>
      <c r="N115" s="77"/>
    </row>
    <row r="116" spans="8:14" ht="14.25">
      <c r="H116" s="77"/>
      <c r="I116" s="77"/>
      <c r="J116" s="77"/>
      <c r="K116" s="77"/>
      <c r="L116" s="77"/>
      <c r="M116" s="77"/>
      <c r="N116" s="77"/>
    </row>
    <row r="117" spans="8:14" ht="14.25">
      <c r="H117" s="77"/>
      <c r="I117" s="77"/>
      <c r="J117" s="77"/>
      <c r="K117" s="77"/>
      <c r="L117" s="77"/>
      <c r="M117" s="77"/>
      <c r="N117" s="77"/>
    </row>
    <row r="118" spans="8:14" ht="14.25">
      <c r="H118" s="77"/>
      <c r="I118" s="77"/>
      <c r="J118" s="77"/>
      <c r="K118" s="77"/>
      <c r="L118" s="77"/>
      <c r="M118" s="77"/>
      <c r="N118" s="77"/>
    </row>
    <row r="119" spans="8:14" ht="14.25">
      <c r="H119" s="77"/>
      <c r="I119" s="77"/>
      <c r="J119" s="77"/>
      <c r="K119" s="77"/>
      <c r="L119" s="77"/>
      <c r="M119" s="77"/>
      <c r="N119" s="77"/>
    </row>
    <row r="120" spans="8:14" ht="14.25">
      <c r="H120" s="77"/>
      <c r="I120" s="77"/>
      <c r="J120" s="77"/>
      <c r="K120" s="77"/>
      <c r="L120" s="77"/>
      <c r="M120" s="77"/>
      <c r="N120" s="77"/>
    </row>
    <row r="121" spans="8:14" ht="14.25">
      <c r="H121" s="77"/>
      <c r="I121" s="77"/>
      <c r="J121" s="77"/>
      <c r="K121" s="77"/>
      <c r="L121" s="77"/>
      <c r="M121" s="77"/>
      <c r="N121" s="77"/>
    </row>
    <row r="122" spans="8:14" ht="14.25">
      <c r="H122" s="77"/>
      <c r="I122" s="77"/>
      <c r="J122" s="77"/>
      <c r="K122" s="77"/>
      <c r="L122" s="77"/>
      <c r="M122" s="77"/>
      <c r="N122" s="77"/>
    </row>
    <row r="123" spans="8:14" ht="14.25">
      <c r="H123" s="77"/>
      <c r="I123" s="77"/>
      <c r="J123" s="77"/>
      <c r="K123" s="77"/>
      <c r="L123" s="77"/>
      <c r="M123" s="77"/>
      <c r="N123" s="77"/>
    </row>
  </sheetData>
  <mergeCells count="2">
    <mergeCell ref="A71:N72"/>
    <mergeCell ref="F13:L13"/>
  </mergeCells>
  <printOptions/>
  <pageMargins left="0.75" right="0.75" top="0.52" bottom="0.48" header="0.5" footer="0.5"/>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92"/>
  <sheetViews>
    <sheetView tabSelected="1" zoomScaleSheetLayoutView="100" workbookViewId="0" topLeftCell="A73">
      <selection activeCell="F61" sqref="F61"/>
    </sheetView>
  </sheetViews>
  <sheetFormatPr defaultColWidth="9.140625" defaultRowHeight="12.75"/>
  <cols>
    <col min="1" max="1" width="4.00390625" style="50" customWidth="1"/>
    <col min="2" max="2" width="3.421875" style="50" customWidth="1"/>
    <col min="3" max="3" width="21.7109375" style="50" customWidth="1"/>
    <col min="4" max="4" width="18.8515625" style="50" customWidth="1"/>
    <col min="5" max="5" width="8.57421875" style="50" customWidth="1"/>
    <col min="6" max="6" width="5.7109375" style="56" customWidth="1"/>
    <col min="7" max="7" width="4.7109375" style="50" customWidth="1"/>
    <col min="8" max="8" width="18.421875" style="50" bestFit="1" customWidth="1"/>
    <col min="9" max="9" width="1.57421875" style="50" customWidth="1"/>
    <col min="10" max="10" width="18.421875" style="50" bestFit="1" customWidth="1"/>
    <col min="11" max="11" width="1.57421875" style="50" customWidth="1"/>
    <col min="12" max="12" width="1.57421875" style="56" customWidth="1"/>
    <col min="13" max="13" width="17.7109375" style="56" customWidth="1"/>
    <col min="14" max="16384" width="9.00390625" style="50" customWidth="1"/>
  </cols>
  <sheetData>
    <row r="1" spans="1:10" ht="10.5" customHeight="1">
      <c r="A1" s="2"/>
      <c r="B1" s="2"/>
      <c r="C1" s="2"/>
      <c r="D1" s="2"/>
      <c r="E1" s="2"/>
      <c r="F1" s="38"/>
      <c r="G1" s="2"/>
      <c r="H1" s="2"/>
      <c r="J1" s="2"/>
    </row>
    <row r="2" spans="1:11" ht="14.25">
      <c r="A2" s="2"/>
      <c r="B2" s="2"/>
      <c r="C2" s="2"/>
      <c r="D2" s="2"/>
      <c r="E2" s="2"/>
      <c r="F2" s="2"/>
      <c r="G2" s="2"/>
      <c r="H2" s="2"/>
      <c r="J2" s="2"/>
      <c r="K2" s="92"/>
    </row>
    <row r="3" spans="1:11" ht="18" customHeight="1">
      <c r="A3" s="22" t="s">
        <v>0</v>
      </c>
      <c r="B3" s="2"/>
      <c r="C3" s="2"/>
      <c r="D3" s="2"/>
      <c r="E3" s="2"/>
      <c r="G3" s="93"/>
      <c r="H3" s="108"/>
      <c r="I3" s="108"/>
      <c r="J3" s="108"/>
      <c r="K3" s="108"/>
    </row>
    <row r="4" spans="1:13" s="4" customFormat="1" ht="18">
      <c r="A4" s="22" t="s">
        <v>77</v>
      </c>
      <c r="F4" s="93"/>
      <c r="G4" s="93"/>
      <c r="H4" s="108"/>
      <c r="I4" s="108"/>
      <c r="J4" s="108"/>
      <c r="K4" s="108"/>
      <c r="L4" s="80"/>
      <c r="M4" s="79"/>
    </row>
    <row r="5" spans="1:13" s="4" customFormat="1" ht="15.75">
      <c r="A5" s="26" t="s">
        <v>78</v>
      </c>
      <c r="F5" s="78"/>
      <c r="G5" s="16"/>
      <c r="H5" s="16"/>
      <c r="I5" s="25"/>
      <c r="J5" s="16"/>
      <c r="L5" s="80"/>
      <c r="M5" s="79"/>
    </row>
    <row r="6" spans="1:13" s="4" customFormat="1" ht="15.75">
      <c r="A6" s="26" t="s">
        <v>1</v>
      </c>
      <c r="F6" s="78"/>
      <c r="G6" s="16"/>
      <c r="H6" s="16"/>
      <c r="I6" s="25"/>
      <c r="J6" s="16"/>
      <c r="L6" s="80"/>
      <c r="M6" s="79"/>
    </row>
    <row r="7" spans="1:13" s="4" customFormat="1" ht="15.75">
      <c r="A7" s="4" t="s">
        <v>2</v>
      </c>
      <c r="F7" s="78"/>
      <c r="G7" s="16"/>
      <c r="H7" s="16"/>
      <c r="I7" s="25"/>
      <c r="J7" s="16"/>
      <c r="L7" s="80"/>
      <c r="M7" s="79"/>
    </row>
    <row r="8" spans="1:11" ht="6.75" customHeight="1" thickBot="1">
      <c r="A8" s="51"/>
      <c r="B8" s="52"/>
      <c r="C8" s="52"/>
      <c r="D8" s="52"/>
      <c r="E8" s="52"/>
      <c r="F8" s="52"/>
      <c r="G8" s="52"/>
      <c r="H8" s="52"/>
      <c r="I8" s="60"/>
      <c r="J8" s="52"/>
      <c r="K8" s="60"/>
    </row>
    <row r="9" spans="1:11" ht="11.25" customHeight="1">
      <c r="A9" s="18"/>
      <c r="B9" s="2"/>
      <c r="C9" s="2"/>
      <c r="D9" s="2"/>
      <c r="E9" s="2"/>
      <c r="F9" s="38"/>
      <c r="G9" s="2"/>
      <c r="H9" s="2"/>
      <c r="J9" s="2"/>
      <c r="K9" s="56"/>
    </row>
    <row r="10" spans="1:11" ht="7.5" customHeight="1">
      <c r="A10" s="18"/>
      <c r="B10" s="2"/>
      <c r="C10" s="2"/>
      <c r="D10" s="2"/>
      <c r="E10" s="2"/>
      <c r="F10" s="38"/>
      <c r="G10" s="2"/>
      <c r="H10" s="2"/>
      <c r="J10" s="2"/>
      <c r="K10" s="56"/>
    </row>
    <row r="11" spans="1:13" ht="14.25">
      <c r="A11" s="18" t="s">
        <v>144</v>
      </c>
      <c r="B11" s="18"/>
      <c r="C11" s="18"/>
      <c r="D11" s="18"/>
      <c r="E11" s="18"/>
      <c r="F11" s="55"/>
      <c r="G11" s="31"/>
      <c r="H11" s="6"/>
      <c r="I11" s="2"/>
      <c r="J11" s="6"/>
      <c r="K11" s="56"/>
      <c r="L11" s="38"/>
      <c r="M11" s="38"/>
    </row>
    <row r="12" spans="1:13" ht="14.25">
      <c r="A12" s="18" t="s">
        <v>50</v>
      </c>
      <c r="B12" s="2"/>
      <c r="C12" s="2"/>
      <c r="D12" s="2"/>
      <c r="E12" s="2"/>
      <c r="F12" s="38"/>
      <c r="G12" s="2"/>
      <c r="H12" s="2"/>
      <c r="I12" s="2"/>
      <c r="J12" s="2"/>
      <c r="L12" s="38"/>
      <c r="M12" s="38"/>
    </row>
    <row r="13" spans="1:13" ht="14.25">
      <c r="A13" s="33"/>
      <c r="B13" s="2"/>
      <c r="C13" s="2"/>
      <c r="D13" s="2"/>
      <c r="E13" s="2"/>
      <c r="F13" s="38"/>
      <c r="G13" s="2"/>
      <c r="H13" s="2"/>
      <c r="I13" s="2"/>
      <c r="J13" s="2"/>
      <c r="L13" s="38"/>
      <c r="M13" s="38"/>
    </row>
    <row r="14" spans="1:13" ht="14.25">
      <c r="A14" s="2"/>
      <c r="B14" s="2"/>
      <c r="C14" s="2"/>
      <c r="D14" s="2"/>
      <c r="E14" s="2"/>
      <c r="F14" s="40"/>
      <c r="G14" s="30"/>
      <c r="H14" s="61" t="s">
        <v>145</v>
      </c>
      <c r="I14" s="30"/>
      <c r="J14" s="61" t="s">
        <v>145</v>
      </c>
      <c r="L14" s="40"/>
      <c r="M14" s="40"/>
    </row>
    <row r="15" spans="1:13" ht="14.25">
      <c r="A15" s="2"/>
      <c r="B15" s="2"/>
      <c r="C15" s="2"/>
      <c r="D15" s="2"/>
      <c r="E15" s="2"/>
      <c r="F15" s="40"/>
      <c r="G15" s="30"/>
      <c r="H15" s="62" t="s">
        <v>52</v>
      </c>
      <c r="I15" s="30"/>
      <c r="J15" s="62" t="s">
        <v>52</v>
      </c>
      <c r="L15" s="40"/>
      <c r="M15" s="40"/>
    </row>
    <row r="16" spans="1:13" ht="14.25">
      <c r="A16" s="2"/>
      <c r="B16" s="2"/>
      <c r="C16" s="2"/>
      <c r="D16" s="2"/>
      <c r="E16" s="2"/>
      <c r="F16" s="40"/>
      <c r="G16" s="30"/>
      <c r="H16" s="100" t="s">
        <v>146</v>
      </c>
      <c r="I16" s="99"/>
      <c r="J16" s="100" t="s">
        <v>147</v>
      </c>
      <c r="L16" s="40"/>
      <c r="M16" s="44"/>
    </row>
    <row r="17" spans="1:13" ht="14.25">
      <c r="A17" s="2"/>
      <c r="B17" s="2"/>
      <c r="C17" s="2"/>
      <c r="D17" s="2"/>
      <c r="E17" s="2"/>
      <c r="F17" s="64"/>
      <c r="G17" s="30"/>
      <c r="H17" s="102" t="s">
        <v>79</v>
      </c>
      <c r="I17" s="30"/>
      <c r="J17" s="102" t="s">
        <v>79</v>
      </c>
      <c r="L17" s="40"/>
      <c r="M17" s="40"/>
    </row>
    <row r="18" spans="1:13" ht="14.25">
      <c r="A18" s="2"/>
      <c r="B18" s="2"/>
      <c r="C18" s="2"/>
      <c r="D18" s="2"/>
      <c r="E18" s="2"/>
      <c r="F18" s="38"/>
      <c r="G18" s="2"/>
      <c r="H18" s="2"/>
      <c r="I18" s="2"/>
      <c r="J18" s="2"/>
      <c r="L18" s="38"/>
      <c r="M18" s="38"/>
    </row>
    <row r="19" spans="1:13" ht="14.25">
      <c r="A19" s="18" t="s">
        <v>32</v>
      </c>
      <c r="B19" s="2"/>
      <c r="C19" s="2"/>
      <c r="D19" s="2"/>
      <c r="E19" s="2"/>
      <c r="F19" s="38"/>
      <c r="G19" s="2"/>
      <c r="H19" s="2"/>
      <c r="I19" s="2"/>
      <c r="J19" s="2"/>
      <c r="L19" s="38"/>
      <c r="M19" s="38"/>
    </row>
    <row r="20" spans="1:13" ht="14.25">
      <c r="A20" s="2"/>
      <c r="B20" s="2"/>
      <c r="C20" s="2"/>
      <c r="D20" s="2"/>
      <c r="E20" s="2"/>
      <c r="F20" s="38"/>
      <c r="G20" s="2"/>
      <c r="H20" s="2"/>
      <c r="I20" s="2"/>
      <c r="J20" s="2"/>
      <c r="L20" s="38"/>
      <c r="M20" s="38"/>
    </row>
    <row r="21" spans="1:13" ht="14.25">
      <c r="A21" s="18" t="s">
        <v>120</v>
      </c>
      <c r="B21" s="2"/>
      <c r="C21" s="2"/>
      <c r="D21" s="2"/>
      <c r="E21" s="2"/>
      <c r="F21" s="38"/>
      <c r="G21" s="2"/>
      <c r="H21" s="114">
        <v>-2800285</v>
      </c>
      <c r="I21" s="2"/>
      <c r="J21" s="81">
        <v>605304</v>
      </c>
      <c r="L21" s="38"/>
      <c r="M21" s="83"/>
    </row>
    <row r="22" spans="1:13" ht="14.25">
      <c r="A22" s="18"/>
      <c r="B22" s="2"/>
      <c r="C22" s="2"/>
      <c r="D22" s="2"/>
      <c r="E22" s="2"/>
      <c r="F22" s="38"/>
      <c r="G22" s="2"/>
      <c r="H22" s="81"/>
      <c r="I22" s="2"/>
      <c r="J22" s="81"/>
      <c r="L22" s="38"/>
      <c r="M22" s="38"/>
    </row>
    <row r="23" spans="1:13" ht="14.25">
      <c r="A23" s="18" t="s">
        <v>99</v>
      </c>
      <c r="B23" s="2"/>
      <c r="C23" s="2"/>
      <c r="D23" s="2"/>
      <c r="E23" s="2"/>
      <c r="F23" s="38"/>
      <c r="G23" s="2"/>
      <c r="H23" s="81"/>
      <c r="I23" s="2"/>
      <c r="J23" s="81"/>
      <c r="L23" s="38"/>
      <c r="M23" s="38"/>
    </row>
    <row r="24" spans="1:14" ht="14.25">
      <c r="A24" s="18"/>
      <c r="B24" s="2" t="s">
        <v>100</v>
      </c>
      <c r="C24" s="2"/>
      <c r="D24" s="2"/>
      <c r="E24" s="2"/>
      <c r="F24" s="38"/>
      <c r="G24" s="2"/>
      <c r="H24" s="81">
        <v>2332434</v>
      </c>
      <c r="I24" s="2"/>
      <c r="J24" s="81">
        <v>1961040</v>
      </c>
      <c r="L24" s="38"/>
      <c r="M24" s="82"/>
      <c r="N24" s="113"/>
    </row>
    <row r="25" spans="1:13" ht="14.25">
      <c r="A25" s="18"/>
      <c r="B25" s="2" t="s">
        <v>101</v>
      </c>
      <c r="C25" s="2"/>
      <c r="D25" s="2"/>
      <c r="E25" s="2"/>
      <c r="F25" s="38"/>
      <c r="G25" s="2"/>
      <c r="H25" s="81">
        <v>-84898</v>
      </c>
      <c r="I25" s="2"/>
      <c r="J25" s="81">
        <v>-84898</v>
      </c>
      <c r="L25" s="38"/>
      <c r="M25" s="38"/>
    </row>
    <row r="26" spans="1:13" ht="14.25">
      <c r="A26" s="18"/>
      <c r="B26" s="2" t="s">
        <v>125</v>
      </c>
      <c r="C26" s="2"/>
      <c r="D26" s="2"/>
      <c r="E26" s="2"/>
      <c r="F26" s="38"/>
      <c r="G26" s="2"/>
      <c r="H26" s="81">
        <v>16118</v>
      </c>
      <c r="I26" s="2"/>
      <c r="J26" s="81">
        <v>0</v>
      </c>
      <c r="L26" s="38"/>
      <c r="M26" s="38"/>
    </row>
    <row r="27" spans="1:13" ht="14.25">
      <c r="A27" s="18"/>
      <c r="B27" s="2" t="s">
        <v>102</v>
      </c>
      <c r="C27" s="2"/>
      <c r="D27" s="2"/>
      <c r="E27" s="2"/>
      <c r="F27" s="38"/>
      <c r="G27" s="2"/>
      <c r="H27" s="81">
        <v>8866</v>
      </c>
      <c r="I27" s="2"/>
      <c r="J27" s="81">
        <v>10177</v>
      </c>
      <c r="L27" s="38"/>
      <c r="M27" s="38"/>
    </row>
    <row r="28" spans="1:13" ht="14.25">
      <c r="A28" s="18"/>
      <c r="B28" s="2" t="s">
        <v>148</v>
      </c>
      <c r="C28" s="2"/>
      <c r="D28" s="2"/>
      <c r="E28" s="2"/>
      <c r="F28" s="38"/>
      <c r="G28" s="2"/>
      <c r="H28" s="81">
        <v>-18000</v>
      </c>
      <c r="I28" s="2"/>
      <c r="J28" s="81">
        <v>0</v>
      </c>
      <c r="L28" s="38"/>
      <c r="M28" s="38"/>
    </row>
    <row r="29" spans="1:14" ht="14.25">
      <c r="A29" s="18"/>
      <c r="B29" s="2" t="s">
        <v>103</v>
      </c>
      <c r="C29" s="2"/>
      <c r="D29" s="2"/>
      <c r="E29" s="2"/>
      <c r="F29" s="38"/>
      <c r="G29" s="2"/>
      <c r="H29" s="81">
        <v>1129518</v>
      </c>
      <c r="I29" s="2"/>
      <c r="J29" s="81">
        <v>918357</v>
      </c>
      <c r="L29" s="38"/>
      <c r="M29" s="82"/>
      <c r="N29" s="113"/>
    </row>
    <row r="30" spans="1:13" ht="14.25">
      <c r="A30" s="18"/>
      <c r="B30" s="2" t="s">
        <v>18</v>
      </c>
      <c r="C30" s="2"/>
      <c r="D30" s="2"/>
      <c r="E30" s="2"/>
      <c r="F30" s="38"/>
      <c r="G30" s="2"/>
      <c r="H30" s="84">
        <v>-17449</v>
      </c>
      <c r="I30" s="2"/>
      <c r="J30" s="84">
        <v>-4041</v>
      </c>
      <c r="L30" s="38"/>
      <c r="M30" s="83"/>
    </row>
    <row r="31" spans="1:13" ht="14.25">
      <c r="A31" s="18" t="s">
        <v>153</v>
      </c>
      <c r="B31" s="2"/>
      <c r="C31" s="2"/>
      <c r="D31" s="2"/>
      <c r="E31" s="2"/>
      <c r="F31" s="38"/>
      <c r="G31" s="2"/>
      <c r="H31" s="82">
        <f>SUM(H21:H30)</f>
        <v>566304</v>
      </c>
      <c r="I31" s="2"/>
      <c r="J31" s="82">
        <f>SUM(J21:J30)</f>
        <v>3405939</v>
      </c>
      <c r="L31" s="38"/>
      <c r="M31" s="38"/>
    </row>
    <row r="32" spans="1:13" ht="14.25">
      <c r="A32" s="18" t="s">
        <v>33</v>
      </c>
      <c r="B32" s="2"/>
      <c r="C32" s="2"/>
      <c r="D32" s="2"/>
      <c r="E32" s="2"/>
      <c r="F32" s="38"/>
      <c r="G32" s="2"/>
      <c r="H32" s="81"/>
      <c r="I32" s="2"/>
      <c r="J32" s="81"/>
      <c r="L32" s="38"/>
      <c r="M32" s="38"/>
    </row>
    <row r="33" spans="1:13" ht="14.25">
      <c r="A33" s="18"/>
      <c r="B33" s="54" t="s">
        <v>34</v>
      </c>
      <c r="C33" s="2"/>
      <c r="D33" s="2"/>
      <c r="E33" s="2"/>
      <c r="F33" s="38"/>
      <c r="G33" s="2"/>
      <c r="H33" s="81">
        <v>-1229545</v>
      </c>
      <c r="I33" s="2"/>
      <c r="J33" s="81">
        <v>-812705</v>
      </c>
      <c r="L33" s="38"/>
      <c r="M33" s="83"/>
    </row>
    <row r="34" spans="1:13" ht="14.25">
      <c r="A34" s="18"/>
      <c r="B34" s="54" t="s">
        <v>35</v>
      </c>
      <c r="C34" s="2"/>
      <c r="D34" s="2"/>
      <c r="E34" s="2"/>
      <c r="F34" s="38"/>
      <c r="G34" s="2"/>
      <c r="H34" s="81">
        <v>-693617</v>
      </c>
      <c r="I34" s="2"/>
      <c r="J34" s="81">
        <v>-2302076</v>
      </c>
      <c r="L34" s="38"/>
      <c r="M34" s="83"/>
    </row>
    <row r="35" spans="1:13" ht="14.25">
      <c r="A35" s="18"/>
      <c r="B35" s="54" t="s">
        <v>36</v>
      </c>
      <c r="C35" s="2"/>
      <c r="D35" s="2"/>
      <c r="E35" s="2"/>
      <c r="F35" s="38"/>
      <c r="G35" s="2"/>
      <c r="H35" s="84">
        <v>7108990</v>
      </c>
      <c r="I35" s="74"/>
      <c r="J35" s="84">
        <v>4886226</v>
      </c>
      <c r="L35" s="38"/>
      <c r="M35" s="83"/>
    </row>
    <row r="36" spans="1:13" ht="14.25">
      <c r="A36" s="18"/>
      <c r="B36" s="54"/>
      <c r="C36" s="2"/>
      <c r="D36" s="2"/>
      <c r="E36" s="2"/>
      <c r="F36" s="38"/>
      <c r="G36" s="2"/>
      <c r="H36" s="82"/>
      <c r="I36" s="2"/>
      <c r="J36" s="82"/>
      <c r="L36" s="38"/>
      <c r="M36" s="38"/>
    </row>
    <row r="37" spans="1:13" ht="14.25">
      <c r="A37" s="18" t="s">
        <v>108</v>
      </c>
      <c r="B37" s="2"/>
      <c r="C37" s="2"/>
      <c r="D37" s="2"/>
      <c r="E37" s="2"/>
      <c r="F37" s="38"/>
      <c r="G37" s="2"/>
      <c r="H37" s="81">
        <f>SUM(H31:H35)</f>
        <v>5752132</v>
      </c>
      <c r="I37" s="2"/>
      <c r="J37" s="81">
        <f>SUM(J31:J35)</f>
        <v>5177384</v>
      </c>
      <c r="L37" s="38"/>
      <c r="M37" s="83"/>
    </row>
    <row r="38" spans="1:13" ht="14.25">
      <c r="A38" s="18"/>
      <c r="B38" s="54" t="s">
        <v>37</v>
      </c>
      <c r="C38" s="2"/>
      <c r="D38" s="2"/>
      <c r="E38" s="2"/>
      <c r="F38" s="38"/>
      <c r="G38" s="2"/>
      <c r="H38" s="81">
        <v>-1129518</v>
      </c>
      <c r="I38" s="2"/>
      <c r="J38" s="81">
        <v>-918357</v>
      </c>
      <c r="L38" s="38"/>
      <c r="M38" s="83"/>
    </row>
    <row r="39" spans="1:13" ht="14.25">
      <c r="A39" s="18"/>
      <c r="B39" s="54" t="s">
        <v>155</v>
      </c>
      <c r="C39" s="2"/>
      <c r="D39" s="2"/>
      <c r="E39" s="2"/>
      <c r="F39" s="38"/>
      <c r="G39" s="2"/>
      <c r="H39" s="82">
        <v>71081</v>
      </c>
      <c r="I39" s="2"/>
      <c r="J39" s="82">
        <v>-682227</v>
      </c>
      <c r="L39" s="38"/>
      <c r="M39" s="83"/>
    </row>
    <row r="40" spans="1:13" ht="14.25">
      <c r="A40" s="18"/>
      <c r="B40" s="2"/>
      <c r="C40" s="2"/>
      <c r="D40" s="2"/>
      <c r="E40" s="2"/>
      <c r="F40" s="38"/>
      <c r="G40" s="2"/>
      <c r="H40" s="82"/>
      <c r="I40" s="2"/>
      <c r="J40" s="82"/>
      <c r="L40" s="38"/>
      <c r="M40" s="83"/>
    </row>
    <row r="41" spans="1:13" ht="14.25">
      <c r="A41" s="18" t="s">
        <v>130</v>
      </c>
      <c r="B41" s="2"/>
      <c r="C41" s="2"/>
      <c r="D41" s="2"/>
      <c r="E41" s="2"/>
      <c r="F41" s="42"/>
      <c r="G41" s="3"/>
      <c r="H41" s="85">
        <f>SUM(H37:H40)</f>
        <v>4693695</v>
      </c>
      <c r="I41" s="3"/>
      <c r="J41" s="85">
        <f>SUM(J37:J40)</f>
        <v>3576800</v>
      </c>
      <c r="L41" s="42"/>
      <c r="M41" s="83"/>
    </row>
    <row r="42" spans="1:13" ht="14.25">
      <c r="A42" s="2"/>
      <c r="B42" s="2"/>
      <c r="C42" s="2"/>
      <c r="D42" s="2"/>
      <c r="E42" s="2"/>
      <c r="F42" s="42"/>
      <c r="G42" s="3"/>
      <c r="H42" s="87"/>
      <c r="I42" s="3"/>
      <c r="J42" s="87"/>
      <c r="L42" s="42"/>
      <c r="M42" s="42"/>
    </row>
    <row r="43" spans="1:13" ht="14.25">
      <c r="A43" s="18" t="s">
        <v>111</v>
      </c>
      <c r="B43" s="2"/>
      <c r="C43" s="2"/>
      <c r="D43" s="2"/>
      <c r="E43" s="2"/>
      <c r="F43" s="42"/>
      <c r="G43" s="3"/>
      <c r="H43" s="87"/>
      <c r="I43" s="3"/>
      <c r="J43" s="87"/>
      <c r="L43" s="42"/>
      <c r="M43" s="83"/>
    </row>
    <row r="44" spans="1:13" ht="14.25">
      <c r="A44" s="18"/>
      <c r="B44" s="2"/>
      <c r="C44" s="2"/>
      <c r="D44" s="2"/>
      <c r="E44" s="2"/>
      <c r="F44" s="42"/>
      <c r="G44" s="3"/>
      <c r="H44" s="87"/>
      <c r="I44" s="3"/>
      <c r="J44" s="87"/>
      <c r="L44" s="42"/>
      <c r="M44" s="83"/>
    </row>
    <row r="45" spans="1:13" ht="14.25">
      <c r="A45" s="18"/>
      <c r="B45" s="2" t="s">
        <v>41</v>
      </c>
      <c r="C45" s="2"/>
      <c r="D45" s="2"/>
      <c r="E45" s="2"/>
      <c r="F45" s="42"/>
      <c r="G45" s="3"/>
      <c r="H45" s="87">
        <v>17449</v>
      </c>
      <c r="I45" s="3"/>
      <c r="J45" s="87">
        <v>4041</v>
      </c>
      <c r="L45" s="42"/>
      <c r="M45" s="83"/>
    </row>
    <row r="46" spans="1:13" ht="14.25">
      <c r="A46" s="18"/>
      <c r="B46" s="103" t="s">
        <v>104</v>
      </c>
      <c r="C46" s="2"/>
      <c r="D46" s="2"/>
      <c r="E46" s="2"/>
      <c r="F46" s="42"/>
      <c r="G46" s="3"/>
      <c r="H46" s="87">
        <v>0</v>
      </c>
      <c r="I46" s="3"/>
      <c r="J46" s="87">
        <v>-200000</v>
      </c>
      <c r="L46" s="42"/>
      <c r="M46" s="83"/>
    </row>
    <row r="47" spans="1:13" ht="14.25">
      <c r="A47" s="18"/>
      <c r="B47" s="103" t="s">
        <v>105</v>
      </c>
      <c r="C47" s="2"/>
      <c r="D47" s="2"/>
      <c r="E47" s="2"/>
      <c r="F47" s="42"/>
      <c r="G47" s="3"/>
      <c r="H47" s="87">
        <v>0</v>
      </c>
      <c r="I47" s="3"/>
      <c r="J47" s="87">
        <v>-32980</v>
      </c>
      <c r="L47" s="42"/>
      <c r="M47" s="83"/>
    </row>
    <row r="48" spans="1:13" ht="14.25">
      <c r="A48" s="18"/>
      <c r="B48" s="2" t="s">
        <v>38</v>
      </c>
      <c r="C48" s="2"/>
      <c r="D48" s="2"/>
      <c r="E48" s="2"/>
      <c r="F48" s="42"/>
      <c r="G48" s="20"/>
      <c r="H48" s="87">
        <v>-9404330</v>
      </c>
      <c r="I48" s="3"/>
      <c r="J48" s="87">
        <v>-15162137</v>
      </c>
      <c r="L48" s="42"/>
      <c r="M48" s="83"/>
    </row>
    <row r="49" spans="1:13" ht="14.25">
      <c r="A49" s="18"/>
      <c r="B49" s="2" t="s">
        <v>149</v>
      </c>
      <c r="C49" s="2"/>
      <c r="D49" s="2"/>
      <c r="E49" s="2"/>
      <c r="F49" s="42"/>
      <c r="G49" s="20"/>
      <c r="H49" s="87">
        <v>18000</v>
      </c>
      <c r="I49" s="3"/>
      <c r="J49" s="87">
        <v>0</v>
      </c>
      <c r="L49" s="42"/>
      <c r="M49" s="83"/>
    </row>
    <row r="50" spans="1:13" ht="14.25">
      <c r="A50" s="18"/>
      <c r="B50" s="2" t="s">
        <v>129</v>
      </c>
      <c r="C50" s="2"/>
      <c r="D50" s="2"/>
      <c r="E50" s="2"/>
      <c r="F50" s="42"/>
      <c r="G50" s="20"/>
      <c r="H50" s="87">
        <v>0</v>
      </c>
      <c r="I50" s="3"/>
      <c r="J50" s="87">
        <v>-33940</v>
      </c>
      <c r="L50" s="42"/>
      <c r="M50" s="83"/>
    </row>
    <row r="51" spans="1:13" ht="14.25">
      <c r="A51" s="18"/>
      <c r="B51" s="2"/>
      <c r="C51" s="2"/>
      <c r="D51" s="2"/>
      <c r="E51" s="2"/>
      <c r="F51" s="42"/>
      <c r="G51" s="3"/>
      <c r="H51" s="87"/>
      <c r="I51" s="3"/>
      <c r="J51" s="87"/>
      <c r="L51" s="42"/>
      <c r="M51" s="83"/>
    </row>
    <row r="52" spans="1:13" ht="14.25">
      <c r="A52" s="18" t="s">
        <v>112</v>
      </c>
      <c r="B52" s="2"/>
      <c r="C52" s="2"/>
      <c r="D52" s="2"/>
      <c r="E52" s="2"/>
      <c r="F52" s="42"/>
      <c r="G52" s="3"/>
      <c r="H52" s="85">
        <f>SUM(H44:H50)</f>
        <v>-9368881</v>
      </c>
      <c r="I52" s="3"/>
      <c r="J52" s="85">
        <f>SUM(J44:J50)</f>
        <v>-15425016</v>
      </c>
      <c r="L52" s="42"/>
      <c r="M52" s="42"/>
    </row>
    <row r="53" spans="1:13" ht="14.25">
      <c r="A53" s="18"/>
      <c r="B53" s="2"/>
      <c r="C53" s="2"/>
      <c r="D53" s="2"/>
      <c r="E53" s="2"/>
      <c r="F53" s="42"/>
      <c r="G53" s="3"/>
      <c r="H53" s="86"/>
      <c r="I53" s="3"/>
      <c r="J53" s="86"/>
      <c r="L53" s="42"/>
      <c r="M53" s="42"/>
    </row>
    <row r="54" spans="1:13" ht="14.25">
      <c r="A54" s="18" t="s">
        <v>113</v>
      </c>
      <c r="B54" s="2"/>
      <c r="C54" s="2"/>
      <c r="D54" s="2"/>
      <c r="E54" s="2"/>
      <c r="F54" s="42"/>
      <c r="G54" s="3"/>
      <c r="H54" s="87"/>
      <c r="I54" s="3"/>
      <c r="J54" s="87"/>
      <c r="L54" s="42"/>
      <c r="M54" s="83"/>
    </row>
    <row r="55" spans="1:13" ht="14.25">
      <c r="A55" s="2"/>
      <c r="B55" s="103" t="s">
        <v>114</v>
      </c>
      <c r="C55" s="2"/>
      <c r="D55" s="2"/>
      <c r="E55" s="2"/>
      <c r="F55" s="42"/>
      <c r="G55" s="3"/>
      <c r="H55" s="87">
        <v>-689527</v>
      </c>
      <c r="I55" s="3"/>
      <c r="J55" s="87">
        <v>-387578</v>
      </c>
      <c r="L55" s="42"/>
      <c r="M55" s="83"/>
    </row>
    <row r="56" spans="1:13" ht="14.25">
      <c r="A56" s="2"/>
      <c r="B56" s="103" t="s">
        <v>106</v>
      </c>
      <c r="C56" s="2"/>
      <c r="D56" s="2"/>
      <c r="E56" s="2"/>
      <c r="F56" s="42"/>
      <c r="G56" s="3"/>
      <c r="H56" s="87">
        <v>6477521</v>
      </c>
      <c r="I56" s="3"/>
      <c r="J56" s="87">
        <v>9758591</v>
      </c>
      <c r="L56" s="42"/>
      <c r="M56" s="83"/>
    </row>
    <row r="57" spans="1:13" ht="14.25">
      <c r="A57" s="2"/>
      <c r="B57" s="103" t="s">
        <v>107</v>
      </c>
      <c r="C57" s="2"/>
      <c r="D57" s="2"/>
      <c r="E57" s="2"/>
      <c r="F57" s="42"/>
      <c r="G57" s="3"/>
      <c r="H57" s="87">
        <v>-2214174</v>
      </c>
      <c r="I57" s="3"/>
      <c r="J57" s="87">
        <v>-1837575</v>
      </c>
      <c r="L57" s="42"/>
      <c r="M57" s="83"/>
    </row>
    <row r="58" spans="1:13" ht="14.25">
      <c r="A58" s="2"/>
      <c r="B58" s="103" t="s">
        <v>154</v>
      </c>
      <c r="C58" s="2"/>
      <c r="D58" s="2"/>
      <c r="E58" s="2"/>
      <c r="F58" s="42"/>
      <c r="G58" s="3"/>
      <c r="H58" s="87">
        <v>815000</v>
      </c>
      <c r="I58" s="3"/>
      <c r="J58" s="87">
        <v>2335000</v>
      </c>
      <c r="L58" s="42"/>
      <c r="M58" s="83"/>
    </row>
    <row r="59" spans="1:13" ht="14.25">
      <c r="A59" s="2"/>
      <c r="B59" s="103" t="s">
        <v>150</v>
      </c>
      <c r="C59" s="2"/>
      <c r="D59" s="2"/>
      <c r="E59" s="2"/>
      <c r="F59" s="42"/>
      <c r="G59" s="3"/>
      <c r="H59" s="87">
        <v>300599</v>
      </c>
      <c r="I59" s="3"/>
      <c r="J59" s="87">
        <v>0</v>
      </c>
      <c r="L59" s="42"/>
      <c r="M59" s="83"/>
    </row>
    <row r="60" spans="1:13" ht="14.25">
      <c r="A60" s="2"/>
      <c r="B60" s="103" t="s">
        <v>152</v>
      </c>
      <c r="C60" s="2"/>
      <c r="D60" s="2"/>
      <c r="E60" s="2"/>
      <c r="F60" s="42"/>
      <c r="G60" s="3"/>
      <c r="H60" s="87">
        <v>0</v>
      </c>
      <c r="I60" s="3"/>
      <c r="J60" s="87">
        <v>325000</v>
      </c>
      <c r="L60" s="42"/>
      <c r="M60" s="83"/>
    </row>
    <row r="61" spans="1:13" ht="14.25">
      <c r="A61" s="2"/>
      <c r="B61" s="2"/>
      <c r="C61" s="2"/>
      <c r="D61" s="2"/>
      <c r="E61" s="2"/>
      <c r="F61" s="42"/>
      <c r="G61" s="3"/>
      <c r="H61" s="2"/>
      <c r="I61" s="3"/>
      <c r="J61" s="87"/>
      <c r="L61" s="42"/>
      <c r="M61" s="83"/>
    </row>
    <row r="62" spans="1:13" ht="14.25">
      <c r="A62" s="18" t="s">
        <v>115</v>
      </c>
      <c r="B62" s="2"/>
      <c r="C62" s="2"/>
      <c r="D62" s="2"/>
      <c r="E62" s="2"/>
      <c r="F62" s="42"/>
      <c r="G62" s="3"/>
      <c r="H62" s="85">
        <f>SUM(H55:H61)</f>
        <v>4689419</v>
      </c>
      <c r="I62" s="3"/>
      <c r="J62" s="85">
        <f>SUM(J55:J61)</f>
        <v>10193438</v>
      </c>
      <c r="L62" s="42"/>
      <c r="M62" s="83"/>
    </row>
    <row r="63" spans="1:13" ht="14.25">
      <c r="A63" s="2"/>
      <c r="B63" s="2"/>
      <c r="C63" s="2"/>
      <c r="D63" s="2"/>
      <c r="E63" s="2"/>
      <c r="F63" s="42"/>
      <c r="G63" s="3"/>
      <c r="H63" s="86"/>
      <c r="I63" s="3"/>
      <c r="J63" s="86"/>
      <c r="L63" s="42"/>
      <c r="M63" s="42"/>
    </row>
    <row r="64" spans="1:13" ht="14.25">
      <c r="A64" s="2" t="s">
        <v>126</v>
      </c>
      <c r="B64" s="2"/>
      <c r="C64" s="2"/>
      <c r="D64" s="2"/>
      <c r="E64" s="2"/>
      <c r="F64" s="42"/>
      <c r="G64" s="3"/>
      <c r="H64" s="86">
        <f>H41+H52+H62</f>
        <v>14233</v>
      </c>
      <c r="I64" s="3"/>
      <c r="J64" s="86">
        <f>J41+J52+J62</f>
        <v>-1654778</v>
      </c>
      <c r="L64" s="42"/>
      <c r="M64" s="83"/>
    </row>
    <row r="65" spans="1:13" ht="14.25">
      <c r="A65" s="18" t="s">
        <v>40</v>
      </c>
      <c r="B65" s="2"/>
      <c r="C65" s="2"/>
      <c r="D65" s="2"/>
      <c r="E65" s="2"/>
      <c r="F65" s="42"/>
      <c r="G65" s="3"/>
      <c r="H65" s="87">
        <v>-2423504</v>
      </c>
      <c r="I65" s="3"/>
      <c r="J65" s="87">
        <v>745601</v>
      </c>
      <c r="L65" s="42"/>
      <c r="M65" s="83"/>
    </row>
    <row r="66" spans="1:13" ht="15" thickBot="1">
      <c r="A66" s="18" t="s">
        <v>151</v>
      </c>
      <c r="B66" s="2"/>
      <c r="C66" s="2"/>
      <c r="D66" s="2"/>
      <c r="E66" s="2"/>
      <c r="F66" s="42"/>
      <c r="G66" s="20" t="s">
        <v>39</v>
      </c>
      <c r="H66" s="88">
        <f>SUM(H64:H65)</f>
        <v>-2409271</v>
      </c>
      <c r="I66" s="3"/>
      <c r="J66" s="88">
        <f>SUM(J64:J65)</f>
        <v>-909177</v>
      </c>
      <c r="L66" s="42"/>
      <c r="M66" s="83"/>
    </row>
    <row r="67" spans="1:13" ht="15" thickTop="1">
      <c r="A67" s="2"/>
      <c r="B67" s="2"/>
      <c r="C67" s="2"/>
      <c r="D67" s="2"/>
      <c r="E67" s="2"/>
      <c r="F67" s="42"/>
      <c r="G67" s="3"/>
      <c r="H67" s="87"/>
      <c r="I67" s="3"/>
      <c r="J67" s="87"/>
      <c r="L67" s="42"/>
      <c r="M67" s="83"/>
    </row>
    <row r="68" spans="1:13" ht="14.25">
      <c r="A68" s="2"/>
      <c r="B68" s="2"/>
      <c r="C68" s="2"/>
      <c r="D68" s="2"/>
      <c r="E68" s="2"/>
      <c r="F68" s="42"/>
      <c r="G68" s="3"/>
      <c r="H68" s="87"/>
      <c r="I68" s="3"/>
      <c r="J68" s="87"/>
      <c r="L68" s="42"/>
      <c r="M68" s="83"/>
    </row>
    <row r="69" spans="1:13" ht="14.25">
      <c r="A69" s="30" t="s">
        <v>39</v>
      </c>
      <c r="B69" s="2" t="s">
        <v>58</v>
      </c>
      <c r="C69" s="2"/>
      <c r="D69" s="2"/>
      <c r="E69" s="2"/>
      <c r="F69" s="42"/>
      <c r="G69" s="3"/>
      <c r="H69" s="87"/>
      <c r="I69" s="3"/>
      <c r="J69" s="87"/>
      <c r="L69" s="42"/>
      <c r="M69" s="83"/>
    </row>
    <row r="70" spans="1:13" ht="14.25">
      <c r="A70" s="2"/>
      <c r="B70" s="2"/>
      <c r="C70" s="2"/>
      <c r="D70" s="2"/>
      <c r="E70" s="2"/>
      <c r="F70" s="42"/>
      <c r="G70" s="3"/>
      <c r="H70" s="87"/>
      <c r="I70" s="3"/>
      <c r="J70" s="2"/>
      <c r="L70" s="42"/>
      <c r="M70" s="83"/>
    </row>
    <row r="71" spans="1:13" ht="14.25">
      <c r="A71" s="109"/>
      <c r="B71" s="2"/>
      <c r="C71" s="2" t="str">
        <f>+'Consol.BS'!C35</f>
        <v>Cash and bank balances</v>
      </c>
      <c r="D71" s="2"/>
      <c r="E71" s="2"/>
      <c r="F71" s="42"/>
      <c r="G71" s="3"/>
      <c r="H71" s="87">
        <v>289016</v>
      </c>
      <c r="I71" s="3"/>
      <c r="J71" s="87">
        <v>353249</v>
      </c>
      <c r="L71" s="42"/>
      <c r="M71" s="83"/>
    </row>
    <row r="72" spans="1:13" ht="14.25">
      <c r="A72" s="109"/>
      <c r="B72" s="2"/>
      <c r="C72" s="2" t="str">
        <f>+'Consol.BS'!C34</f>
        <v>Fixed deposits with licensed banks</v>
      </c>
      <c r="D72" s="2"/>
      <c r="E72" s="2"/>
      <c r="F72" s="42"/>
      <c r="G72" s="3"/>
      <c r="H72" s="87">
        <v>768608</v>
      </c>
      <c r="I72" s="3"/>
      <c r="J72" s="87">
        <v>750000</v>
      </c>
      <c r="L72" s="42"/>
      <c r="M72" s="83"/>
    </row>
    <row r="73" spans="1:13" ht="14.25">
      <c r="A73" s="109"/>
      <c r="B73" s="2"/>
      <c r="C73" s="2" t="str">
        <f>+'Consol.BS'!C66</f>
        <v>Bank overdrafts</v>
      </c>
      <c r="D73" s="2"/>
      <c r="E73" s="2"/>
      <c r="F73" s="42"/>
      <c r="G73" s="3"/>
      <c r="H73" s="3">
        <v>-3466895</v>
      </c>
      <c r="I73" s="3"/>
      <c r="J73" s="87">
        <v>-2012426</v>
      </c>
      <c r="L73" s="42"/>
      <c r="M73" s="83"/>
    </row>
    <row r="74" spans="1:13" ht="15" thickBot="1">
      <c r="A74" s="2"/>
      <c r="B74" s="2"/>
      <c r="C74" s="2"/>
      <c r="D74" s="2"/>
      <c r="E74" s="2"/>
      <c r="F74" s="42"/>
      <c r="G74" s="3"/>
      <c r="H74" s="88">
        <f>SUM(H71:H73)</f>
        <v>-2409271</v>
      </c>
      <c r="I74" s="3"/>
      <c r="J74" s="88">
        <f>SUM(J71:J73)</f>
        <v>-909177</v>
      </c>
      <c r="L74" s="42"/>
      <c r="M74" s="83"/>
    </row>
    <row r="75" spans="1:13" ht="15" thickTop="1">
      <c r="A75" s="2"/>
      <c r="B75" s="2"/>
      <c r="C75" s="2"/>
      <c r="D75" s="2"/>
      <c r="E75" s="2"/>
      <c r="F75" s="42"/>
      <c r="G75" s="3"/>
      <c r="H75" s="87"/>
      <c r="I75" s="3"/>
      <c r="J75" s="87"/>
      <c r="L75" s="42"/>
      <c r="M75" s="83"/>
    </row>
    <row r="76" spans="1:14" ht="36.75" customHeight="1">
      <c r="A76" s="119" t="s">
        <v>127</v>
      </c>
      <c r="B76" s="119"/>
      <c r="C76" s="119"/>
      <c r="D76" s="119"/>
      <c r="E76" s="119"/>
      <c r="F76" s="119"/>
      <c r="G76" s="119"/>
      <c r="H76" s="119"/>
      <c r="I76" s="119"/>
      <c r="J76" s="119"/>
      <c r="K76" s="98"/>
      <c r="L76" s="98"/>
      <c r="M76" s="98"/>
      <c r="N76" s="98"/>
    </row>
    <row r="77" spans="1:14" ht="14.25">
      <c r="A77" s="98"/>
      <c r="B77" s="98"/>
      <c r="C77" s="98"/>
      <c r="D77" s="98"/>
      <c r="E77" s="98"/>
      <c r="F77" s="98"/>
      <c r="G77" s="98"/>
      <c r="H77" s="98"/>
      <c r="I77" s="98"/>
      <c r="J77" s="98"/>
      <c r="K77" s="98"/>
      <c r="L77" s="98"/>
      <c r="M77" s="98"/>
      <c r="N77" s="98"/>
    </row>
    <row r="78" spans="5:13" ht="14.25">
      <c r="E78" s="59"/>
      <c r="F78" s="50"/>
      <c r="I78" s="3"/>
      <c r="L78" s="42"/>
      <c r="M78" s="83"/>
    </row>
    <row r="79" spans="5:13" ht="14.25">
      <c r="E79" s="59"/>
      <c r="F79" s="50"/>
      <c r="I79" s="3"/>
      <c r="L79" s="42"/>
      <c r="M79" s="83"/>
    </row>
    <row r="80" spans="5:13" ht="14.25">
      <c r="E80" s="59"/>
      <c r="F80" s="50"/>
      <c r="I80" s="3"/>
      <c r="L80" s="42"/>
      <c r="M80" s="83"/>
    </row>
    <row r="81" spans="5:13" ht="14.25">
      <c r="E81" s="59"/>
      <c r="F81" s="50"/>
      <c r="H81" s="46"/>
      <c r="I81" s="3"/>
      <c r="J81" s="46">
        <v>4</v>
      </c>
      <c r="L81" s="42"/>
      <c r="M81" s="89"/>
    </row>
    <row r="82" spans="1:13" ht="14.25">
      <c r="A82" s="2"/>
      <c r="B82" s="2"/>
      <c r="C82" s="2"/>
      <c r="D82" s="2"/>
      <c r="E82" s="2"/>
      <c r="F82" s="42"/>
      <c r="G82" s="3"/>
      <c r="H82" s="3"/>
      <c r="I82" s="3"/>
      <c r="J82" s="3"/>
      <c r="L82" s="42"/>
      <c r="M82" s="83"/>
    </row>
    <row r="83" spans="6:13" ht="14.25">
      <c r="F83" s="90"/>
      <c r="G83" s="77"/>
      <c r="H83" s="77"/>
      <c r="I83" s="77"/>
      <c r="J83" s="77"/>
      <c r="L83" s="90"/>
      <c r="M83" s="91"/>
    </row>
    <row r="84" spans="6:13" ht="14.25">
      <c r="F84" s="90"/>
      <c r="G84" s="77"/>
      <c r="H84" s="77"/>
      <c r="I84" s="77"/>
      <c r="J84" s="77"/>
      <c r="L84" s="90"/>
      <c r="M84" s="91"/>
    </row>
    <row r="85" spans="6:13" ht="14.25">
      <c r="F85" s="90"/>
      <c r="G85" s="77"/>
      <c r="H85" s="77"/>
      <c r="I85" s="77"/>
      <c r="J85" s="77"/>
      <c r="L85" s="90"/>
      <c r="M85" s="91"/>
    </row>
    <row r="86" spans="6:13" ht="14.25">
      <c r="F86" s="90"/>
      <c r="G86" s="77"/>
      <c r="H86" s="77"/>
      <c r="I86" s="77"/>
      <c r="J86" s="77"/>
      <c r="L86" s="90"/>
      <c r="M86" s="91"/>
    </row>
    <row r="87" spans="6:13" ht="14.25">
      <c r="F87" s="90"/>
      <c r="G87" s="77"/>
      <c r="H87" s="77"/>
      <c r="I87" s="77"/>
      <c r="J87" s="77"/>
      <c r="L87" s="90"/>
      <c r="M87" s="91"/>
    </row>
    <row r="88" spans="6:13" ht="14.25">
      <c r="F88" s="90"/>
      <c r="G88" s="77"/>
      <c r="H88" s="77"/>
      <c r="I88" s="77"/>
      <c r="J88" s="77"/>
      <c r="L88" s="90"/>
      <c r="M88" s="91"/>
    </row>
    <row r="89" spans="6:13" ht="14.25">
      <c r="F89" s="90"/>
      <c r="G89" s="77"/>
      <c r="H89" s="77"/>
      <c r="I89" s="77"/>
      <c r="J89" s="77"/>
      <c r="L89" s="90"/>
      <c r="M89" s="91"/>
    </row>
    <row r="90" spans="6:13" ht="14.25">
      <c r="F90" s="90"/>
      <c r="G90" s="77"/>
      <c r="H90" s="77"/>
      <c r="I90" s="77"/>
      <c r="J90" s="77"/>
      <c r="L90" s="90"/>
      <c r="M90" s="91"/>
    </row>
    <row r="91" spans="6:13" ht="14.25">
      <c r="F91" s="90"/>
      <c r="G91" s="77"/>
      <c r="H91" s="77"/>
      <c r="I91" s="77"/>
      <c r="J91" s="77"/>
      <c r="L91" s="90"/>
      <c r="M91" s="91"/>
    </row>
    <row r="92" spans="6:13" ht="14.25">
      <c r="F92" s="90"/>
      <c r="G92" s="77"/>
      <c r="H92" s="77"/>
      <c r="I92" s="77"/>
      <c r="J92" s="77"/>
      <c r="L92" s="90"/>
      <c r="M92" s="91"/>
    </row>
  </sheetData>
  <mergeCells count="1">
    <mergeCell ref="A76:J76"/>
  </mergeCells>
  <printOptions/>
  <pageMargins left="0.75" right="0.75" top="0.52" bottom="0.5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Tai Li Ching</cp:lastModifiedBy>
  <cp:lastPrinted>2007-11-20T03:13:59Z</cp:lastPrinted>
  <dcterms:created xsi:type="dcterms:W3CDTF">2003-11-14T02:24:22Z</dcterms:created>
  <dcterms:modified xsi:type="dcterms:W3CDTF">2007-11-30T07:24:13Z</dcterms:modified>
  <cp:category/>
  <cp:version/>
  <cp:contentType/>
  <cp:contentStatus/>
</cp:coreProperties>
</file>